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9.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10.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11.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12.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13.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drawings/drawing14.xml" ContentType="application/vnd.openxmlformats-officedocument.drawing+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drawings/drawing15.xml" ContentType="application/vnd.openxmlformats-officedocument.drawing+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4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11.xml" ContentType="application/vnd.openxmlformats-officedocument.spreadsheetml.comments+xml"/>
  <Override PartName="/docProps/app.xml" ContentType="application/vnd.openxmlformats-officedocument.extended-properties+xml"/>
  <Override PartName="/xl/comments8.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meta4" ContentType="application/binary"/>
  <Override PartName="/xl/commentsmeta7" ContentType="application/binary"/>
  <Override PartName="/xl/commentsmeta6" ContentType="application/binary"/>
  <Override PartName="/xl/commentsmeta8" ContentType="application/binary"/>
  <Override PartName="/xl/commentsmeta9" ContentType="application/binary"/>
  <Override PartName="/xl/commentsmeta10" ContentType="application/binary"/>
  <Override PartName="/xl/metadata" ContentType="application/binary"/>
  <Override PartName="/xl/commentsmeta1" ContentType="application/binary"/>
  <Override PartName="/xl/commentsmeta0" ContentType="application/binary"/>
  <Override PartName="/xl/commentsmeta2" ContentType="application/binary"/>
  <Override PartName="/xl/commentsmeta3" ContentType="application/binary"/>
  <Override PartName="/xl/commentsmeta5"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tecnube1-my.sharepoint.com/personal/ga_itcr_ac_cr/Documents/GAmbiental/Gestión Ambiental/1. Campus Tecnológico Local San Carlos/02. Registros/2022-Registros/03-Registros PGAI/01-Electricidad/"/>
    </mc:Choice>
  </mc:AlternateContent>
  <xr:revisionPtr revIDLastSave="420" documentId="6_{00F92DC7-56AE-4331-B81E-B1BDD122653D}" xr6:coauthVersionLast="47" xr6:coauthVersionMax="47" xr10:uidLastSave="{0E568B16-009A-4C90-9607-FBE18A42D20C}"/>
  <bookViews>
    <workbookView xWindow="12495" yWindow="1125" windowWidth="20490" windowHeight="6000" firstSheet="10" activeTab="14" xr2:uid="{00000000-000D-0000-FFFF-FFFF00000000}"/>
  </bookViews>
  <sheets>
    <sheet name="1-Instrucciones" sheetId="1" r:id="rId1"/>
    <sheet name="2-Datos y otros" sheetId="2" r:id="rId2"/>
    <sheet name="3-Datos generales" sheetId="3" r:id="rId3"/>
    <sheet name="4-4131" sheetId="4" r:id="rId4"/>
    <sheet name="5-4133" sheetId="5" r:id="rId5"/>
    <sheet name="6-29007" sheetId="6" r:id="rId6"/>
    <sheet name="7-30375" sheetId="8" r:id="rId7"/>
    <sheet name="8-30365" sheetId="7" r:id="rId8"/>
    <sheet name="9-41260" sheetId="10" r:id="rId9"/>
    <sheet name="10-39742" sheetId="9" r:id="rId10"/>
    <sheet name="11-43684" sheetId="11" r:id="rId11"/>
    <sheet name="12-224237" sheetId="12" r:id="rId12"/>
    <sheet name="13-400333" sheetId="13" r:id="rId13"/>
    <sheet name="14-Consumo por edificio" sheetId="14" r:id="rId14"/>
    <sheet name="15-Consumo institucional" sheetId="15" r:id="rId1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V0VnROYF+8R/qvLFUMUjF5nI/GA=="/>
    </ext>
  </extLst>
</workbook>
</file>

<file path=xl/calcChain.xml><?xml version="1.0" encoding="utf-8"?>
<calcChain xmlns="http://schemas.openxmlformats.org/spreadsheetml/2006/main">
  <c r="C17" i="14" l="1"/>
  <c r="C26" i="8"/>
  <c r="D12" i="14" s="1"/>
  <c r="I15" i="13"/>
  <c r="H15" i="13"/>
  <c r="H16" i="13"/>
  <c r="H17" i="13"/>
  <c r="H18" i="13"/>
  <c r="H19" i="13"/>
  <c r="H20" i="13"/>
  <c r="H21" i="13"/>
  <c r="H22" i="13"/>
  <c r="H23" i="13"/>
  <c r="H24" i="13"/>
  <c r="H25" i="13"/>
  <c r="G15" i="13"/>
  <c r="G16" i="13"/>
  <c r="G17" i="13"/>
  <c r="G18" i="13"/>
  <c r="G19" i="13"/>
  <c r="G20" i="13"/>
  <c r="G21" i="13"/>
  <c r="G22" i="13"/>
  <c r="G23" i="13"/>
  <c r="G24" i="13"/>
  <c r="G25" i="13"/>
  <c r="H17" i="12"/>
  <c r="H17" i="10"/>
  <c r="H18" i="7"/>
  <c r="H15" i="7"/>
  <c r="H14" i="7"/>
  <c r="H16" i="7"/>
  <c r="H17" i="7"/>
  <c r="H19" i="7"/>
  <c r="H20" i="7"/>
  <c r="H21" i="7"/>
  <c r="H22" i="7"/>
  <c r="H23" i="7"/>
  <c r="H24" i="7"/>
  <c r="H25" i="7"/>
  <c r="I18" i="6"/>
  <c r="H15" i="6"/>
  <c r="H16" i="6"/>
  <c r="H17" i="6"/>
  <c r="H18" i="6"/>
  <c r="H19" i="6"/>
  <c r="H20" i="6"/>
  <c r="H21" i="6"/>
  <c r="H22" i="6"/>
  <c r="H23" i="6"/>
  <c r="H24" i="6"/>
  <c r="H25" i="6"/>
  <c r="G15" i="5"/>
  <c r="G16" i="5"/>
  <c r="G17" i="5"/>
  <c r="G18" i="5"/>
  <c r="G14" i="5"/>
  <c r="H15" i="5"/>
  <c r="H16" i="5"/>
  <c r="H17" i="5"/>
  <c r="H18" i="5"/>
  <c r="H19" i="5"/>
  <c r="H20" i="5"/>
  <c r="H21" i="5"/>
  <c r="H22" i="5"/>
  <c r="H23" i="5"/>
  <c r="H24" i="5"/>
  <c r="H25" i="5"/>
  <c r="H14" i="5"/>
  <c r="I15" i="5"/>
  <c r="I16" i="5"/>
  <c r="I17" i="5"/>
  <c r="I18" i="5"/>
  <c r="I14" i="5"/>
  <c r="H17" i="4"/>
  <c r="H15" i="4"/>
  <c r="H16" i="4"/>
  <c r="H18" i="4"/>
  <c r="H19" i="4"/>
  <c r="H20" i="4"/>
  <c r="H21" i="4"/>
  <c r="H22" i="4"/>
  <c r="H23" i="4"/>
  <c r="H24" i="4"/>
  <c r="H25" i="4"/>
  <c r="H14" i="4"/>
  <c r="B10" i="15"/>
  <c r="B11" i="15"/>
  <c r="B9" i="15"/>
  <c r="B27" i="13"/>
  <c r="C18" i="14" s="1"/>
  <c r="B27" i="4"/>
  <c r="C9" i="14" s="1"/>
  <c r="F19" i="15"/>
  <c r="E19" i="15"/>
  <c r="D19" i="15"/>
  <c r="B19" i="15"/>
  <c r="H19" i="15" s="1"/>
  <c r="F18" i="15"/>
  <c r="E18" i="15"/>
  <c r="D18" i="15"/>
  <c r="C18" i="15"/>
  <c r="B18" i="15"/>
  <c r="H18" i="15" s="1"/>
  <c r="F17" i="15"/>
  <c r="E17" i="15"/>
  <c r="D17" i="15"/>
  <c r="C17" i="15"/>
  <c r="B17" i="15"/>
  <c r="H17" i="15" s="1"/>
  <c r="F16" i="15"/>
  <c r="E16" i="15"/>
  <c r="D16" i="15"/>
  <c r="C16" i="15"/>
  <c r="B16" i="15"/>
  <c r="H16" i="15" s="1"/>
  <c r="F15" i="15"/>
  <c r="E15" i="15"/>
  <c r="D15" i="15"/>
  <c r="C15" i="15"/>
  <c r="B15" i="15"/>
  <c r="H15" i="15" s="1"/>
  <c r="F14" i="15"/>
  <c r="E14" i="15"/>
  <c r="D14" i="15"/>
  <c r="C14" i="15"/>
  <c r="B14" i="15"/>
  <c r="F13" i="15"/>
  <c r="E13" i="15"/>
  <c r="D13" i="15"/>
  <c r="C13" i="15"/>
  <c r="B13" i="15"/>
  <c r="F12" i="15"/>
  <c r="E12" i="15"/>
  <c r="D12" i="15"/>
  <c r="C12" i="15"/>
  <c r="B12" i="15"/>
  <c r="H12" i="15" s="1"/>
  <c r="F11" i="15"/>
  <c r="E11" i="15"/>
  <c r="D11" i="15"/>
  <c r="C11" i="15"/>
  <c r="H11" i="15"/>
  <c r="F10" i="15"/>
  <c r="E10" i="15"/>
  <c r="D10" i="15"/>
  <c r="C10" i="15"/>
  <c r="H10" i="15"/>
  <c r="F9" i="15"/>
  <c r="E9" i="15"/>
  <c r="D9" i="15"/>
  <c r="C9" i="15"/>
  <c r="H9" i="15"/>
  <c r="F8" i="15"/>
  <c r="F21" i="15" s="1"/>
  <c r="E8" i="15"/>
  <c r="D8" i="15"/>
  <c r="C8" i="15"/>
  <c r="B8" i="15"/>
  <c r="B2" i="15"/>
  <c r="A28" i="14"/>
  <c r="B17" i="14"/>
  <c r="B16" i="14"/>
  <c r="B15" i="14"/>
  <c r="B14" i="14"/>
  <c r="B13" i="14"/>
  <c r="B12" i="14"/>
  <c r="B11" i="14"/>
  <c r="B10" i="14"/>
  <c r="B9" i="14"/>
  <c r="C3" i="14"/>
  <c r="F27" i="13"/>
  <c r="E27" i="13"/>
  <c r="D27" i="13"/>
  <c r="E18" i="14" s="1"/>
  <c r="C27" i="13"/>
  <c r="D26" i="13"/>
  <c r="C26" i="13"/>
  <c r="B26" i="13"/>
  <c r="I17" i="13"/>
  <c r="I14" i="13"/>
  <c r="H14" i="13"/>
  <c r="H27" i="13" s="1"/>
  <c r="I18" i="14" s="1"/>
  <c r="G14" i="13"/>
  <c r="D3" i="13"/>
  <c r="F27" i="12"/>
  <c r="G17" i="14" s="1"/>
  <c r="E27" i="12"/>
  <c r="D27" i="12"/>
  <c r="E17" i="14" s="1"/>
  <c r="C27" i="12"/>
  <c r="B27" i="12"/>
  <c r="D26" i="12"/>
  <c r="C26" i="12"/>
  <c r="D17" i="14" s="1"/>
  <c r="B26" i="12"/>
  <c r="H25" i="12"/>
  <c r="G25" i="12"/>
  <c r="H24" i="12"/>
  <c r="G24" i="12"/>
  <c r="H23" i="12"/>
  <c r="G23" i="12"/>
  <c r="H22" i="12"/>
  <c r="G22" i="12"/>
  <c r="H21" i="12"/>
  <c r="G21" i="12"/>
  <c r="H20" i="12"/>
  <c r="G20" i="12"/>
  <c r="H19" i="12"/>
  <c r="G19" i="12"/>
  <c r="H18" i="12"/>
  <c r="G18" i="12"/>
  <c r="I17" i="12"/>
  <c r="G17" i="12"/>
  <c r="H16" i="12"/>
  <c r="G16" i="12"/>
  <c r="I15" i="12"/>
  <c r="H15" i="12"/>
  <c r="G15" i="12"/>
  <c r="I14" i="12"/>
  <c r="I18" i="12" s="1"/>
  <c r="H14" i="12"/>
  <c r="H27" i="12" s="1"/>
  <c r="I17" i="14" s="1"/>
  <c r="G14" i="12"/>
  <c r="D3" i="12"/>
  <c r="F27" i="11"/>
  <c r="G16" i="14" s="1"/>
  <c r="E27" i="11"/>
  <c r="D27" i="11"/>
  <c r="E16" i="14" s="1"/>
  <c r="C27" i="11"/>
  <c r="B27" i="11"/>
  <c r="C16" i="14" s="1"/>
  <c r="D26" i="11"/>
  <c r="C26" i="11"/>
  <c r="D16" i="14" s="1"/>
  <c r="B26" i="11"/>
  <c r="H25" i="11"/>
  <c r="G25" i="11"/>
  <c r="H24" i="11"/>
  <c r="G24" i="11"/>
  <c r="H23" i="11"/>
  <c r="G23" i="11"/>
  <c r="H22" i="11"/>
  <c r="G22" i="11"/>
  <c r="H21" i="11"/>
  <c r="G21" i="11"/>
  <c r="H20" i="11"/>
  <c r="G20" i="11"/>
  <c r="H19" i="11"/>
  <c r="G19" i="11"/>
  <c r="H18" i="11"/>
  <c r="G18" i="11"/>
  <c r="I17" i="11"/>
  <c r="H17" i="11"/>
  <c r="G17" i="11"/>
  <c r="H16" i="11"/>
  <c r="G16" i="11"/>
  <c r="I15" i="11"/>
  <c r="H15" i="11"/>
  <c r="G15" i="11"/>
  <c r="I14" i="11"/>
  <c r="I18" i="11" s="1"/>
  <c r="H14" i="11"/>
  <c r="H27" i="11" s="1"/>
  <c r="I16" i="14" s="1"/>
  <c r="G14" i="11"/>
  <c r="D3" i="11"/>
  <c r="F27" i="10"/>
  <c r="G14" i="14" s="1"/>
  <c r="E27" i="10"/>
  <c r="D27" i="10"/>
  <c r="E14" i="14" s="1"/>
  <c r="C27" i="10"/>
  <c r="B27" i="10"/>
  <c r="C14" i="14" s="1"/>
  <c r="D26" i="10"/>
  <c r="C26" i="10"/>
  <c r="D14" i="14" s="1"/>
  <c r="B26" i="10"/>
  <c r="H25" i="10"/>
  <c r="G25" i="10"/>
  <c r="H24" i="10"/>
  <c r="G24" i="10"/>
  <c r="H23" i="10"/>
  <c r="G23" i="10"/>
  <c r="H22" i="10"/>
  <c r="G22" i="10"/>
  <c r="H21" i="10"/>
  <c r="G21" i="10"/>
  <c r="H20" i="10"/>
  <c r="G20" i="10"/>
  <c r="H19" i="10"/>
  <c r="G19" i="10"/>
  <c r="H18" i="10"/>
  <c r="G18" i="10"/>
  <c r="I17" i="10"/>
  <c r="G17" i="10"/>
  <c r="H16" i="10"/>
  <c r="G16" i="10"/>
  <c r="I15" i="10"/>
  <c r="H15" i="10"/>
  <c r="G15" i="10"/>
  <c r="I14" i="10"/>
  <c r="I18" i="10" s="1"/>
  <c r="H14" i="10"/>
  <c r="H27" i="10" s="1"/>
  <c r="I14" i="14" s="1"/>
  <c r="G14" i="10"/>
  <c r="D3" i="10"/>
  <c r="F27" i="9"/>
  <c r="G15" i="14" s="1"/>
  <c r="E27" i="9"/>
  <c r="D27" i="9"/>
  <c r="E15" i="14" s="1"/>
  <c r="C27" i="9"/>
  <c r="B27" i="9"/>
  <c r="C15" i="14" s="1"/>
  <c r="D26" i="9"/>
  <c r="C26" i="9"/>
  <c r="D15" i="14" s="1"/>
  <c r="B26" i="9"/>
  <c r="H25" i="9"/>
  <c r="G25" i="9"/>
  <c r="H24" i="9"/>
  <c r="G24" i="9"/>
  <c r="H23" i="9"/>
  <c r="G23" i="9"/>
  <c r="H22" i="9"/>
  <c r="G22" i="9"/>
  <c r="H21" i="9"/>
  <c r="G21" i="9"/>
  <c r="H20" i="9"/>
  <c r="G20" i="9"/>
  <c r="H19" i="9"/>
  <c r="G19" i="9"/>
  <c r="H18" i="9"/>
  <c r="G18" i="9"/>
  <c r="I17" i="9"/>
  <c r="H17" i="9"/>
  <c r="G17" i="9"/>
  <c r="H16" i="9"/>
  <c r="G16" i="9"/>
  <c r="I15" i="9"/>
  <c r="H15" i="9"/>
  <c r="G15" i="9"/>
  <c r="I14" i="9"/>
  <c r="I18" i="9" s="1"/>
  <c r="H14" i="9"/>
  <c r="H27" i="9" s="1"/>
  <c r="I15" i="14" s="1"/>
  <c r="G14" i="9"/>
  <c r="D3" i="9"/>
  <c r="F27" i="8"/>
  <c r="G12" i="14" s="1"/>
  <c r="E27" i="8"/>
  <c r="D27" i="8"/>
  <c r="E12" i="14" s="1"/>
  <c r="C27" i="8"/>
  <c r="B27" i="8"/>
  <c r="C12" i="14" s="1"/>
  <c r="I26" i="8"/>
  <c r="D26" i="8"/>
  <c r="B26" i="8"/>
  <c r="H25" i="8"/>
  <c r="G25" i="8"/>
  <c r="H24" i="8"/>
  <c r="G24" i="8"/>
  <c r="H23" i="8"/>
  <c r="G23" i="8"/>
  <c r="H22" i="8"/>
  <c r="G22" i="8"/>
  <c r="H21" i="8"/>
  <c r="G21" i="8"/>
  <c r="H20" i="8"/>
  <c r="G20" i="8"/>
  <c r="H19" i="8"/>
  <c r="G19" i="8"/>
  <c r="H18" i="8"/>
  <c r="G18" i="8"/>
  <c r="H17" i="8"/>
  <c r="G17" i="8"/>
  <c r="H16" i="8"/>
  <c r="G16" i="8"/>
  <c r="H15" i="8"/>
  <c r="G15" i="8"/>
  <c r="H14" i="8"/>
  <c r="H27" i="8" s="1"/>
  <c r="I12" i="14" s="1"/>
  <c r="G14" i="8"/>
  <c r="D3" i="8"/>
  <c r="F27" i="7"/>
  <c r="G13" i="14" s="1"/>
  <c r="E27" i="7"/>
  <c r="D27" i="7"/>
  <c r="E13" i="14" s="1"/>
  <c r="C27" i="7"/>
  <c r="B27" i="7"/>
  <c r="C13" i="14" s="1"/>
  <c r="D26" i="7"/>
  <c r="C26" i="7"/>
  <c r="D13" i="14" s="1"/>
  <c r="B26" i="7"/>
  <c r="G25" i="7"/>
  <c r="G24" i="7"/>
  <c r="G23" i="7"/>
  <c r="G22" i="7"/>
  <c r="G21" i="7"/>
  <c r="G20" i="7"/>
  <c r="G19" i="7"/>
  <c r="G18" i="7"/>
  <c r="I17" i="7"/>
  <c r="G17" i="7"/>
  <c r="G16" i="7"/>
  <c r="I15" i="7"/>
  <c r="G15" i="7"/>
  <c r="I14" i="7"/>
  <c r="I18" i="7" s="1"/>
  <c r="H27" i="7"/>
  <c r="I13" i="14" s="1"/>
  <c r="G14" i="7"/>
  <c r="D3" i="7"/>
  <c r="F27" i="6"/>
  <c r="G11" i="14" s="1"/>
  <c r="E27" i="6"/>
  <c r="D27" i="6"/>
  <c r="E11" i="14" s="1"/>
  <c r="B27" i="6"/>
  <c r="C11" i="14" s="1"/>
  <c r="D26" i="6"/>
  <c r="B26" i="6"/>
  <c r="G25" i="6"/>
  <c r="G24" i="6"/>
  <c r="G23" i="6"/>
  <c r="G22" i="6"/>
  <c r="G21" i="6"/>
  <c r="G20" i="6"/>
  <c r="G19" i="6"/>
  <c r="G18" i="6"/>
  <c r="I17" i="6"/>
  <c r="G17" i="6"/>
  <c r="G16" i="6"/>
  <c r="I15" i="6"/>
  <c r="G15" i="6"/>
  <c r="I14" i="6"/>
  <c r="H14" i="6"/>
  <c r="H27" i="6" s="1"/>
  <c r="I11" i="14" s="1"/>
  <c r="G14" i="6"/>
  <c r="D3" i="6"/>
  <c r="F27" i="5"/>
  <c r="G10" i="14" s="1"/>
  <c r="E27" i="5"/>
  <c r="D27" i="5"/>
  <c r="E10" i="14" s="1"/>
  <c r="B27" i="5"/>
  <c r="C10" i="14" s="1"/>
  <c r="D26" i="5"/>
  <c r="B26" i="5"/>
  <c r="G25" i="5"/>
  <c r="G24" i="5"/>
  <c r="G23" i="5"/>
  <c r="G22" i="5"/>
  <c r="G21" i="5"/>
  <c r="G20" i="5"/>
  <c r="G19" i="5"/>
  <c r="H27" i="5"/>
  <c r="I10" i="14" s="1"/>
  <c r="D3" i="5"/>
  <c r="F27" i="4"/>
  <c r="G9" i="14" s="1"/>
  <c r="E27" i="4"/>
  <c r="D27" i="4"/>
  <c r="E9" i="14" s="1"/>
  <c r="D26" i="4"/>
  <c r="B26" i="4"/>
  <c r="G25" i="4"/>
  <c r="G24" i="4"/>
  <c r="G23" i="4"/>
  <c r="G22" i="4"/>
  <c r="G21" i="4"/>
  <c r="G20" i="4"/>
  <c r="G19" i="4"/>
  <c r="G18" i="4"/>
  <c r="G17" i="4"/>
  <c r="G16" i="4"/>
  <c r="G15" i="4"/>
  <c r="H27" i="4"/>
  <c r="I9" i="14" s="1"/>
  <c r="G14" i="4"/>
  <c r="D3" i="4"/>
  <c r="G27" i="11" l="1"/>
  <c r="H16" i="14" s="1"/>
  <c r="B21" i="15"/>
  <c r="H8" i="15"/>
  <c r="C19" i="15"/>
  <c r="C21" i="15" s="1"/>
  <c r="C27" i="4"/>
  <c r="C26" i="5"/>
  <c r="D10" i="14" s="1"/>
  <c r="C27" i="5"/>
  <c r="C26" i="6"/>
  <c r="D11" i="14" s="1"/>
  <c r="C27" i="6"/>
  <c r="I18" i="13"/>
  <c r="G12" i="15"/>
  <c r="G13" i="15"/>
  <c r="H13" i="15"/>
  <c r="D21" i="15"/>
  <c r="D20" i="15"/>
  <c r="G15" i="15"/>
  <c r="H14" i="15"/>
  <c r="G27" i="13"/>
  <c r="H18" i="14" s="1"/>
  <c r="G27" i="12"/>
  <c r="H17" i="14" s="1"/>
  <c r="G27" i="8"/>
  <c r="H12" i="14" s="1"/>
  <c r="G14" i="15"/>
  <c r="G27" i="6"/>
  <c r="H11" i="14" s="1"/>
  <c r="G27" i="5"/>
  <c r="H10" i="14" s="1"/>
  <c r="G16" i="15"/>
  <c r="E21" i="15"/>
  <c r="G8" i="15"/>
  <c r="G27" i="4"/>
  <c r="H9" i="14" s="1"/>
  <c r="G27" i="10"/>
  <c r="H14" i="14" s="1"/>
  <c r="G27" i="9"/>
  <c r="H15" i="14" s="1"/>
  <c r="G27" i="7"/>
  <c r="H13" i="14" s="1"/>
  <c r="C19" i="14"/>
  <c r="G19" i="14"/>
  <c r="E19" i="14"/>
  <c r="C26" i="4"/>
  <c r="D9" i="14" s="1"/>
  <c r="D19" i="14" s="1"/>
  <c r="G11" i="15"/>
  <c r="G19" i="15"/>
  <c r="G10" i="15"/>
  <c r="G18" i="15"/>
  <c r="G9" i="15"/>
  <c r="G17" i="15"/>
  <c r="B20" i="15"/>
  <c r="G20" i="15" l="1"/>
  <c r="H21" i="15"/>
  <c r="G21" i="15"/>
  <c r="I20" i="14"/>
  <c r="H2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rgb="FF000000"/>
            <rFont val="Calibri"/>
            <family val="2"/>
          </rPr>
          <t>======
ID#AAAAI8lEWOs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JyS2U+Bexdmaad6S1FtETMLxwP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B00-000003000000}">
      <text>
        <r>
          <rPr>
            <sz val="11"/>
            <color rgb="FF000000"/>
            <rFont val="Calibri"/>
            <family val="2"/>
          </rPr>
          <t>======
ID#AAAAI8lEWN0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B00-000001000000}">
      <text>
        <r>
          <rPr>
            <sz val="11"/>
            <color rgb="FF000000"/>
            <rFont val="Calibri"/>
            <family val="2"/>
          </rPr>
          <t>======
ID#AAAAI8lEWPc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B00-000002000000}">
      <text>
        <r>
          <rPr>
            <sz val="11"/>
            <color rgb="FF000000"/>
            <rFont val="Calibri"/>
            <family val="2"/>
          </rPr>
          <t>======
ID#AAAAI8lEWOE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ZQjgHymlwvF6/Z10UZNy8Ui7tU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C00-000003000000}">
      <text>
        <r>
          <rPr>
            <sz val="11"/>
            <color rgb="FF000000"/>
            <rFont val="Calibri"/>
            <family val="2"/>
          </rPr>
          <t>======
ID#AAAAKKXPKNE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C00-000002000000}">
      <text>
        <r>
          <rPr>
            <sz val="11"/>
            <color rgb="FF000000"/>
            <rFont val="Calibri"/>
            <family val="2"/>
          </rPr>
          <t>======
ID#AAAAKKXPKNA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C00-000001000000}">
      <text>
        <r>
          <rPr>
            <sz val="11"/>
            <color rgb="FF000000"/>
            <rFont val="Calibri"/>
            <family val="2"/>
          </rPr>
          <t>======
ID#AAAAKKXPKM8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hPTfrco9G2tpFPa6bgmfF7FyIT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00000000-0006-0000-0300-000002000000}">
      <text>
        <r>
          <rPr>
            <sz val="11"/>
            <color rgb="FF000000"/>
            <rFont val="Calibri"/>
            <family val="2"/>
          </rPr>
          <t>======
ID#AAAAI8lEWOc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300-000001000000}">
      <text>
        <r>
          <rPr>
            <sz val="11"/>
            <color rgb="FF000000"/>
            <rFont val="Calibri"/>
            <family val="2"/>
          </rPr>
          <t>======
ID#AAAAI8lEWO4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usmJ9+nZjfL8IvFLGbtKWLPIom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400-000003000000}">
      <text>
        <r>
          <rPr>
            <sz val="11"/>
            <color rgb="FF000000"/>
            <rFont val="Calibri"/>
            <family val="2"/>
          </rPr>
          <t>======
ID#AAAAI8lEWN4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400-000002000000}">
      <text>
        <r>
          <rPr>
            <sz val="11"/>
            <color rgb="FF000000"/>
            <rFont val="Calibri"/>
            <family val="2"/>
          </rPr>
          <t>======
ID#AAAAI8lEWOw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400-000001000000}">
      <text>
        <r>
          <rPr>
            <sz val="11"/>
            <color rgb="FF000000"/>
            <rFont val="Calibri"/>
            <family val="2"/>
          </rPr>
          <t>======
ID#AAAAI8lEWO0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YL/msyzCmkbI34qT0I5K/UPfSq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500-000002000000}">
      <text>
        <r>
          <rPr>
            <sz val="11"/>
            <color rgb="FF000000"/>
            <rFont val="Calibri"/>
            <family val="2"/>
          </rPr>
          <t>======
ID#AAAAI8lEWOI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500-000001000000}">
      <text>
        <r>
          <rPr>
            <sz val="11"/>
            <color rgb="FF000000"/>
            <rFont val="Calibri"/>
            <family val="2"/>
          </rPr>
          <t>======
ID#AAAAI8lEWPI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500-000003000000}">
      <text>
        <r>
          <rPr>
            <sz val="11"/>
            <color rgb="FF000000"/>
            <rFont val="Calibri"/>
            <family val="2"/>
          </rPr>
          <t>======
ID#AAAAI8lEWOA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waKgb8cCcwcNpOGXSv32JLCytn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700-000002000000}">
      <text>
        <r>
          <rPr>
            <sz val="11"/>
            <color rgb="FF000000"/>
            <rFont val="Calibri"/>
            <family val="2"/>
          </rPr>
          <t>======
ID#AAAAI8lEWOU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700-000003000000}">
      <text>
        <r>
          <rPr>
            <sz val="11"/>
            <color rgb="FF000000"/>
            <rFont val="Calibri"/>
            <family val="2"/>
          </rPr>
          <t>======
ID#AAAAI8lEWOM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700-000001000000}">
      <text>
        <r>
          <rPr>
            <sz val="11"/>
            <color rgb="FF000000"/>
            <rFont val="Calibri"/>
            <family val="2"/>
          </rPr>
          <t>======
ID#AAAAI8lEWPE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7driW/o2P2oW+hQv4aY/uZPvEC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600-000001000000}">
      <text>
        <r>
          <rPr>
            <sz val="11"/>
            <color rgb="FF000000"/>
            <rFont val="Calibri"/>
            <family val="2"/>
          </rPr>
          <t>======
ID#AAAAI8lEWPY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600-000003000000}">
      <text>
        <r>
          <rPr>
            <sz val="11"/>
            <color rgb="FF000000"/>
            <rFont val="Calibri"/>
            <family val="2"/>
          </rPr>
          <t>======
ID#AAAAI8lEWO8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600-000002000000}">
      <text>
        <r>
          <rPr>
            <sz val="11"/>
            <color rgb="FF000000"/>
            <rFont val="Calibri"/>
            <family val="2"/>
          </rPr>
          <t>======
ID#AAAAI8lEWPQ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jePHpbH81kJ6xD8HUuVQbApQ0ym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900-000002000000}">
      <text>
        <r>
          <rPr>
            <sz val="11"/>
            <color rgb="FF000000"/>
            <rFont val="Calibri"/>
            <family val="2"/>
          </rPr>
          <t>======
ID#AAAAI8lEWPM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900-000003000000}">
      <text>
        <r>
          <rPr>
            <sz val="11"/>
            <color rgb="FF000000"/>
            <rFont val="Calibri"/>
            <family val="2"/>
          </rPr>
          <t>======
ID#AAAAI8lEWOY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900-000001000000}">
      <text>
        <r>
          <rPr>
            <sz val="11"/>
            <color rgb="FF000000"/>
            <rFont val="Calibri"/>
            <family val="2"/>
          </rPr>
          <t>======
ID#AAAAI8lEWPU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iRLLfKZ6qTVvX+Tn4fFOzJPEK8ww=="/>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800-000003000000}">
      <text>
        <r>
          <rPr>
            <sz val="11"/>
            <color rgb="FF000000"/>
            <rFont val="Calibri"/>
            <family val="2"/>
          </rPr>
          <t>======
ID#AAAAI8lEWN8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800-000002000000}">
      <text>
        <r>
          <rPr>
            <sz val="11"/>
            <color rgb="FF000000"/>
            <rFont val="Calibri"/>
            <family val="2"/>
          </rPr>
          <t>======
ID#AAAAI8lEWOQ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800-000001000000}">
      <text>
        <r>
          <rPr>
            <sz val="11"/>
            <color rgb="FF000000"/>
            <rFont val="Calibri"/>
            <family val="2"/>
          </rPr>
          <t>======
ID#AAAAI8lEWPA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cA/xdfg2CwopCu69tpOc502bVU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A00-000002000000}">
      <text>
        <r>
          <rPr>
            <sz val="11"/>
            <color rgb="FF000000"/>
            <rFont val="Calibri"/>
            <family val="2"/>
          </rPr>
          <t>======
ID#AAAAI8lEWOk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A00-000001000000}">
      <text>
        <r>
          <rPr>
            <sz val="11"/>
            <color rgb="FF000000"/>
            <rFont val="Calibri"/>
            <family val="2"/>
          </rPr>
          <t>======
ID#AAAAI8lEWOo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A00-000003000000}">
      <text>
        <r>
          <rPr>
            <sz val="11"/>
            <color rgb="FF000000"/>
            <rFont val="Calibri"/>
            <family val="2"/>
          </rPr>
          <t>======
ID#AAAAI8lEWNw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sXo4BzrMMSQtThA53zzEqKn77Uw=="/>
    </ext>
  </extLst>
</comments>
</file>

<file path=xl/sharedStrings.xml><?xml version="1.0" encoding="utf-8"?>
<sst xmlns="http://schemas.openxmlformats.org/spreadsheetml/2006/main" count="516" uniqueCount="141">
  <si>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</si>
  <si>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</si>
  <si>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</si>
  <si>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</si>
  <si>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</si>
  <si>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</si>
  <si>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</si>
  <si>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N° 4131</t>
  </si>
  <si>
    <t>N° 4133</t>
  </si>
  <si>
    <t>N° 29007</t>
  </si>
  <si>
    <t>N° 30375</t>
  </si>
  <si>
    <t>N° 30365</t>
  </si>
  <si>
    <t>N° 41260</t>
  </si>
  <si>
    <t>N° 39742</t>
  </si>
  <si>
    <t>N° 43684</t>
  </si>
  <si>
    <t>N° 224237</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</si>
  <si>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</si>
  <si>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</si>
  <si>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</si>
  <si>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</si>
  <si>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</si>
  <si>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</si>
  <si>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</si>
  <si>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</si>
  <si>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</si>
  <si>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</si>
  <si>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</si>
  <si>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</si>
  <si>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</si>
  <si>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</si>
  <si>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</si>
  <si>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</si>
  <si>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</si>
  <si>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</si>
  <si>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</si>
  <si>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</si>
  <si>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</si>
  <si>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</si>
  <si>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</si>
  <si>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</si>
  <si>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</si>
  <si>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</si>
  <si>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</si>
  <si>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</si>
  <si>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</si>
  <si>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</si>
  <si>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</si>
  <si>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</si>
  <si>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</si>
  <si>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</si>
  <si>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</si>
  <si>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 xml:space="preserve">Instituto Tecnológico de Costa Rica, Campus Tecnológico Local San Carlos </t>
  </si>
  <si>
    <t>Total de medidores:</t>
  </si>
  <si>
    <t>Total de edificios:</t>
  </si>
  <si>
    <t>Responsable institucional:</t>
  </si>
  <si>
    <t>Alina Rodríguez Rodríguez</t>
  </si>
  <si>
    <t>Dependencia:</t>
  </si>
  <si>
    <t xml:space="preserve">Unidad de Gestión Ambiental y Seguridad Laboral </t>
  </si>
  <si>
    <t>Responsable de registro:</t>
  </si>
  <si>
    <t>Andrea Acuña Piedra</t>
  </si>
  <si>
    <t>Teléfono:</t>
  </si>
  <si>
    <t>Correo electrónico:</t>
  </si>
  <si>
    <t>anacuna@itcr.ac.cr</t>
  </si>
  <si>
    <t>Período del reporte:</t>
  </si>
  <si>
    <t>CONTROL DE CONSUMO DE ENERGÍA ELÉCTRICA DEL EDIFICIO</t>
  </si>
  <si>
    <t>INSTITUCION:</t>
  </si>
  <si>
    <t>NOMBRE DEL EDIFICIO/DEPENDENCIA:</t>
  </si>
  <si>
    <r>
      <rPr>
        <sz val="11"/>
        <color rgb="FF000000"/>
        <rFont val="Calibri"/>
        <family val="2"/>
      </rPr>
      <t xml:space="preserve">4131 Casas Agropecuario (Tomás y Jaime)/ ALAJUELA, SAN CARLOS, FLORENCIA, SANTA CLARA,SEÑAS: SANTA CLARA AGROPECUARIO///3462// </t>
    </r>
    <r>
      <rPr>
        <b/>
        <sz val="11"/>
        <color rgb="FF000000"/>
        <rFont val="Calibri"/>
        <family val="2"/>
      </rPr>
      <t>Casa de prof Thomas Guzman</t>
    </r>
  </si>
  <si>
    <t>NÚMERO DE MEDIDORES:</t>
  </si>
  <si>
    <t>4131-ME98221</t>
  </si>
  <si>
    <t>PERÍODO DEL REPORTE:</t>
  </si>
  <si>
    <t>FECHA DE ACTUALIZACIÓN:</t>
  </si>
  <si>
    <t>ENCARGADO DE REGISTRO:</t>
  </si>
  <si>
    <t>Mes</t>
  </si>
  <si>
    <t>Energía     (kWh)</t>
  </si>
  <si>
    <t>Demanda máxima       (kW)</t>
  </si>
  <si>
    <t>Importe             (¢)</t>
  </si>
  <si>
    <t>Cantidad de empleados    (N° empleados)</t>
  </si>
  <si>
    <t>Área fisica (m2)</t>
  </si>
  <si>
    <t>Indicadores</t>
  </si>
  <si>
    <t>Consumo de energía eléctrica por  empleado (kWh /Nº empleados)</t>
  </si>
  <si>
    <t>Consumo de energía eléctrica por área física        (kWh/ m2)</t>
  </si>
  <si>
    <t xml:space="preserve">Enero </t>
  </si>
  <si>
    <t>Febrero</t>
  </si>
  <si>
    <t>Marzo</t>
  </si>
  <si>
    <t>Abril</t>
  </si>
  <si>
    <t>Mayo</t>
  </si>
  <si>
    <t>Junio</t>
  </si>
  <si>
    <t>Julio</t>
  </si>
  <si>
    <t>Agosto</t>
  </si>
  <si>
    <t>Septiembre</t>
  </si>
  <si>
    <t>Octubre</t>
  </si>
  <si>
    <t>Noviembre</t>
  </si>
  <si>
    <t>Diciembre</t>
  </si>
  <si>
    <t>Total</t>
  </si>
  <si>
    <t>-</t>
  </si>
  <si>
    <t>Promedio</t>
  </si>
  <si>
    <t>GRÁFICO CONTROL DE CONSUMO DE ENERGÍA ELÉCTRICA</t>
  </si>
  <si>
    <r>
      <rPr>
        <sz val="11"/>
        <color rgb="FF000000"/>
        <rFont val="Calibri"/>
        <family val="2"/>
      </rPr>
      <t xml:space="preserve">ALAJUELA, SAN CARLOS, FLORENCIA, SANTA CLARA,SEÑAS: SANTA CLARA SANTA CLARA4133///4243 // </t>
    </r>
    <r>
      <rPr>
        <b/>
        <sz val="11"/>
        <color rgb="FF000000"/>
        <rFont val="Calibri"/>
        <family val="2"/>
      </rPr>
      <t>Casa de prof Jaime Galindo</t>
    </r>
  </si>
  <si>
    <t>4133-ME93064</t>
  </si>
  <si>
    <t>2022</t>
  </si>
  <si>
    <t xml:space="preserve">Agosto </t>
  </si>
  <si>
    <r>
      <rPr>
        <sz val="11"/>
        <color rgb="FF000000"/>
        <rFont val="Calibri"/>
        <family val="2"/>
      </rPr>
      <t xml:space="preserve">Finca La Vega / ALAJUELA, SAN CARLOS, FLORENCIA, LA VEGA,SEÑAS: LA VEGA TECNOLOGICO///3809// </t>
    </r>
    <r>
      <rPr>
        <b/>
        <sz val="11"/>
        <color rgb="FF000000"/>
        <rFont val="Calibri"/>
        <family val="2"/>
      </rPr>
      <t>Corral finca la Vega</t>
    </r>
  </si>
  <si>
    <t>29007-ME98934</t>
  </si>
  <si>
    <r>
      <rPr>
        <sz val="11"/>
        <color rgb="FF000000"/>
        <rFont val="Calibri"/>
        <family val="2"/>
      </rPr>
      <t>ALAJUELA, SAN CARLOS, FLORENCIA, CUESTILLAS,SEÑAS: CUESTILLAS ITCR STA CLARA-</t>
    </r>
    <r>
      <rPr>
        <b/>
        <sz val="11"/>
        <color rgb="FF000000"/>
        <rFont val="Calibri"/>
        <family val="2"/>
      </rPr>
      <t>Entrada principal del TEC</t>
    </r>
    <r>
      <rPr>
        <sz val="11"/>
        <color rgb="FF000000"/>
        <rFont val="Calibri"/>
        <family val="2"/>
      </rPr>
      <t xml:space="preserve">
Producto</t>
    </r>
  </si>
  <si>
    <t>30375-ME716793</t>
  </si>
  <si>
    <t>kWh/Colón</t>
  </si>
  <si>
    <t>promedio  colon/kwH</t>
  </si>
  <si>
    <r>
      <rPr>
        <sz val="11"/>
        <color rgb="FF000000"/>
        <rFont val="Calibri"/>
        <family val="2"/>
      </rPr>
      <t>ALAJUELA, SAN CARLOS, FLORENCIA, CUESTILLAS,SEÑAS: CUESTILLAS 4135///4168-</t>
    </r>
    <r>
      <rPr>
        <b/>
        <sz val="11"/>
        <color rgb="FF000000"/>
        <rFont val="Calibri"/>
        <family val="2"/>
      </rPr>
      <t>Planta Matanza</t>
    </r>
  </si>
  <si>
    <t>30365-ME140959</t>
  </si>
  <si>
    <r>
      <rPr>
        <sz val="11"/>
        <color rgb="FF000000"/>
        <rFont val="Calibri"/>
        <family val="2"/>
      </rPr>
      <t xml:space="preserve">Finca La Balsa / ALAJUELA, SAN CARLOS, FLORENCIA, SANTA CLARA,SEÑAS: SANTA CLARA 4208///4320// </t>
    </r>
    <r>
      <rPr>
        <b/>
        <sz val="11"/>
        <color rgb="FF000000"/>
        <rFont val="Calibri"/>
        <family val="2"/>
      </rPr>
      <t>Casa Finca la Balsa</t>
    </r>
  </si>
  <si>
    <t>41260-ME113428</t>
  </si>
  <si>
    <r>
      <rPr>
        <sz val="11"/>
        <color rgb="FF000000"/>
        <rFont val="Calibri"/>
        <family val="2"/>
      </rPr>
      <t xml:space="preserve">Finca La Vega ALAJUELA, SAN CARLOS, FLORENCIA, LA VEGA,SEÑAS: LA VEGA 4137///3692 </t>
    </r>
    <r>
      <rPr>
        <b/>
        <sz val="11"/>
        <color rgb="FF000000"/>
        <rFont val="Calibri"/>
        <family val="2"/>
      </rPr>
      <t>Casa finca la Vega</t>
    </r>
  </si>
  <si>
    <t>39742-ME9113961</t>
  </si>
  <si>
    <t>ALAJUELA, SAN CARLOS, FLORENCIA, SANTA CLARA,SEÑAS: SANTA CLARA 4209///3934</t>
  </si>
  <si>
    <t>43684-ME111037</t>
  </si>
  <si>
    <r>
      <rPr>
        <sz val="11"/>
        <color rgb="FF000000"/>
        <rFont val="Calibri"/>
        <family val="2"/>
      </rPr>
      <t xml:space="preserve">ALAJUELA, SAN CARLOS, FLORENCIA, SANTA CLARA,SEÑAS: EN EL INSTITUTO TECNOLOGICO// </t>
    </r>
    <r>
      <rPr>
        <b/>
        <sz val="11"/>
        <color rgb="FF000000"/>
        <rFont val="Calibri"/>
        <family val="2"/>
      </rPr>
      <t>Luces parqueo CTC</t>
    </r>
  </si>
  <si>
    <t>224237-ME98613</t>
  </si>
  <si>
    <r>
      <rPr>
        <sz val="11"/>
        <color rgb="FF000000"/>
        <rFont val="Calibri"/>
        <family val="2"/>
      </rPr>
      <t xml:space="preserve">ALAJUELA, SAN CARLOS, FLORENCIA, LA VEGA,SEÑAS: 1 KILOMETRO AL NORTE Y 350 METROS AL ESTE DE LA PLAZA DE DEPORTES EN FINCA DEL TEC//  </t>
    </r>
    <r>
      <rPr>
        <b/>
        <sz val="11"/>
        <color rgb="FF000000"/>
        <rFont val="Calibri"/>
        <family val="2"/>
      </rPr>
      <t>FINCA LA VEGA POTRERO</t>
    </r>
  </si>
  <si>
    <t>383132-ME9130761</t>
  </si>
  <si>
    <t>CONSUMO DE ENERGÍA ELÉCTRICA POR EDIFICIO</t>
  </si>
  <si>
    <t>AÑO</t>
  </si>
  <si>
    <t>#</t>
  </si>
  <si>
    <t>Edificio/ Dependencia</t>
  </si>
  <si>
    <t>Consumo de Energía  (kWh/mes)</t>
  </si>
  <si>
    <t>Demanda máxima (kW)</t>
  </si>
  <si>
    <t>Importe (¢/mes)</t>
  </si>
  <si>
    <t>Consumo de energía eléctrica por empleado al mes  (kWh/empleado/mes)</t>
  </si>
  <si>
    <t>Consumo de energía eléctrica por área física  por mes  (kWh/m2/mes)</t>
  </si>
  <si>
    <t>ALAJUELA, SAN CARLOS, FLORENCIA, LA VEGA,SEÑAS: 1 KILOMETRO AL NORTE Y 350 METROS AL ESTE DE LA PLAZA DE DEPORTES EN FINCA DEL TEC</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</si>
  <si>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</si>
  <si>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</si>
  <si>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</si>
  <si>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</si>
  <si>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</si>
  <si>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</si>
  <si>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</si>
  <si>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</si>
  <si>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</si>
  <si>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GRÁFICO DE CONSUMO DE ENERGÍA ELÉCTRICA INSTITUCIONAL</t>
  </si>
  <si>
    <t>AÑO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</si>
</sst>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00"/>
    <numFmt numFmtId="165" formatCode="[$₡]#,##0"/>
    <numFmt numFmtId="166" formatCode="_(* #,##0.00_);_(* \(#,##0.00\);_(* &quot;-&quot;??_);_(@_)"/>
    <numFmt numFmtId="167" formatCode="_(* #,##0.000_);_(* \(#,##0.000\);_(* &quot;-&quot;??_);_(@_)"/>
    <numFmt numFmtId="168" formatCode="[$₡-140A]#,##0.00"/>
    <numFmt numFmtId="169" formatCode="0.0000000"/>
    <numFmt numFmtId="170" formatCode="_-&quot;₡&quot;* #,##0.00_-;\-&quot;₡&quot;* #,##0.00_-;_-&quot;₡&quot;* &quot;-&quot;??_-;_-@"/>
    <numFmt numFmtId="171" formatCode="&quot;₡&quot;#,##0.000000"/>
    <numFmt numFmtId="172" formatCode="&quot;₡&quot;#,##0"/>
    <numFmt numFmtId="173" formatCode="0.00000000"/>
    <numFmt numFmtId="174" formatCode="#,##0.00_ ;[Red]\-#,##0.00\ "/>
    <numFmt numFmtId="175" formatCode="[$₡]#,##0.0"/>
    <numFmt numFmtId="176" formatCode="0.0"/>
    <numFmt numFmtId="177" formatCode="&quot;₡&quot;#,##0.0"/>
    <numFmt numFmtId="178" formatCode="_-&quot;₡&quot;* #,##0.0_-;\-&quot;₡&quot;* #,##0.0_-;_-&quot;₡&quot;* &quot;-&quot;??_-;_-@"/>
  </numFmts>
  <fonts count="21" x14ac:knownFonts="1">
    <font>
      <sz val="11"/>
      <color rgb="FF000000"/>
      <name val="Calibri"/>
    </font>
    <font>
      <b/>
      <sz val="18"/>
      <color rgb="FF000000"/>
      <name val="Calibri"/>
      <family val="2"/>
    </font>
    <font>
      <sz val="11"/>
      <name val="Calibri"/>
      <family val="2"/>
    </font>
    <font>
      <sz val="12"/>
      <color rgb="FF000000"/>
      <name val="Calibri"/>
      <family val="2"/>
    </font>
    <font>
      <b/>
      <sz val="12"/>
      <color rgb="FF000000"/>
      <name val="Calibri"/>
      <family val="2"/>
    </font>
    <font>
      <b/>
      <u/>
      <sz val="12"/>
      <color rgb="FF000000"/>
      <name val="Calibri"/>
      <family val="2"/>
    </font>
    <font>
      <sz val="11"/>
      <color rgb="FF000000"/>
      <name val="Inconsolata"/>
    </font>
    <font>
      <b/>
      <sz val="20"/>
      <color rgb="FF000000"/>
      <name val="Calibri"/>
      <family val="2"/>
    </font>
    <font>
      <sz val="14"/>
      <color rgb="FF000000"/>
      <name val="Calibri"/>
      <family val="2"/>
    </font>
    <font>
      <b/>
      <sz val="14"/>
      <color rgb="FFFFFFFF"/>
      <name val="Calibri"/>
      <family val="2"/>
    </font>
    <font>
      <sz val="14"/>
      <color theme="1"/>
      <name val="Calibri"/>
      <family val="2"/>
    </font>
    <font>
      <u/>
      <sz val="11"/>
      <color rgb="FF0000FF"/>
      <name val="Calibri"/>
      <family val="2"/>
    </font>
    <font>
      <b/>
      <sz val="16"/>
      <color rgb="FF000000"/>
      <name val="Calibri"/>
      <family val="2"/>
    </font>
    <font>
      <sz val="16"/>
      <color rgb="FF000000"/>
      <name val="Calibri"/>
      <family val="2"/>
    </font>
    <font>
      <b/>
      <sz val="14"/>
      <color rgb="FF000000"/>
      <name val="Calibri"/>
      <family val="2"/>
    </font>
    <font>
      <sz val="18"/>
      <color rgb="FF000000"/>
      <name val="Calibri"/>
      <family val="2"/>
    </font>
    <font>
      <b/>
      <sz val="11"/>
      <color rgb="FF000000"/>
      <name val="Calibri"/>
      <family val="2"/>
    </font>
    <font>
      <sz val="11"/>
      <color theme="1"/>
      <name val="Calibri"/>
      <family val="2"/>
    </font>
    <font>
      <b/>
      <sz val="14"/>
      <color theme="1"/>
      <name val="Calibri"/>
      <family val="2"/>
    </font>
    <font>
      <b/>
      <sz val="11"/>
      <color theme="1"/>
      <name val="Calibri"/>
      <family val="2"/>
    </font>
    <font>
      <sz val="11"/>
      <color rgb="FF000000"/>
      <name val="Calibri"/>
      <family val="2"/>
    </font>
  </fonts>
  <fills count="9">
    <fill>
      <patternFill patternType="none"/>
    </fill>
    <fill>
      <patternFill patternType="gray125"/>
    </fill>
    <fill>
      <patternFill patternType="solid">
        <fgColor rgb="FFFFFFFF"/>
        <bgColor rgb="FFFFFFFF"/>
      </patternFill>
    </fill>
    <fill>
      <patternFill patternType="solid">
        <fgColor rgb="FFFFC000"/>
        <bgColor rgb="FFFFC000"/>
      </patternFill>
    </fill>
    <fill>
      <patternFill patternType="solid">
        <fgColor rgb="FF366092"/>
        <bgColor rgb="FF366092"/>
      </patternFill>
    </fill>
    <fill>
      <patternFill patternType="solid">
        <fgColor rgb="FFDBE5F1"/>
        <bgColor rgb="FFDBE5F1"/>
      </patternFill>
    </fill>
    <fill>
      <patternFill patternType="solid">
        <fgColor rgb="FF9CC2E5"/>
        <bgColor rgb="FF9CC2E5"/>
      </patternFill>
    </fill>
    <fill>
      <patternFill patternType="solid">
        <fgColor rgb="FF8DB3E2"/>
        <bgColor rgb="FF8DB3E2"/>
      </patternFill>
    </fill>
    <fill>
      <patternFill patternType="solid">
        <fgColor rgb="FFC6D9F0"/>
        <bgColor rgb="FFC6D9F0"/>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211">
    <xf numFmtId="0" fontId="0" fillId="0" borderId="0" xfId="0"/>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9" fillId="4" borderId="5" xfId="0" applyFont="1" applyFill="1" applyBorder="1" applyAlignment="1">
      <alignment vertical="center" wrapText="1"/>
    </xf>
    <xf numFmtId="0" fontId="9" fillId="4" borderId="6" xfId="0" applyFont="1" applyFill="1" applyBorder="1" applyAlignment="1">
      <alignment vertical="center" wrapText="1"/>
    </xf>
    <xf numFmtId="0" fontId="0" fillId="0" borderId="0" xfId="0" applyAlignment="1">
      <alignment vertical="center" wrapText="1"/>
    </xf>
    <xf numFmtId="0" fontId="16" fillId="6"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wrapText="1"/>
    </xf>
    <xf numFmtId="2" fontId="0" fillId="2" borderId="1" xfId="0" applyNumberFormat="1" applyFill="1" applyBorder="1" applyAlignment="1">
      <alignment horizontal="center" vertical="center" wrapText="1"/>
    </xf>
    <xf numFmtId="0" fontId="0" fillId="2" borderId="13" xfId="0" applyFill="1" applyBorder="1" applyAlignment="1">
      <alignment horizontal="left" vertical="center" wrapText="1"/>
    </xf>
    <xf numFmtId="0" fontId="0" fillId="0" borderId="1" xfId="0" applyBorder="1" applyAlignment="1">
      <alignment horizontal="center"/>
    </xf>
    <xf numFmtId="0" fontId="0" fillId="0" borderId="12" xfId="0" applyBorder="1" applyAlignment="1">
      <alignment horizontal="center" vertical="center" wrapText="1"/>
    </xf>
    <xf numFmtId="0" fontId="16" fillId="0" borderId="1" xfId="0" applyFont="1" applyBorder="1" applyAlignment="1">
      <alignment horizontal="center" vertical="center" wrapText="1"/>
    </xf>
    <xf numFmtId="166" fontId="16" fillId="0" borderId="1" xfId="0" applyNumberFormat="1" applyFont="1" applyBorder="1" applyAlignment="1">
      <alignment horizontal="center" vertical="center" wrapText="1"/>
    </xf>
    <xf numFmtId="167" fontId="16" fillId="0" borderId="1" xfId="0" applyNumberFormat="1" applyFont="1" applyBorder="1" applyAlignment="1">
      <alignment horizontal="center"/>
    </xf>
    <xf numFmtId="2" fontId="16" fillId="0" borderId="1" xfId="0" applyNumberFormat="1" applyFont="1" applyBorder="1" applyAlignment="1">
      <alignment horizontal="center"/>
    </xf>
    <xf numFmtId="167" fontId="16" fillId="0" borderId="1" xfId="0" applyNumberFormat="1" applyFont="1" applyBorder="1" applyAlignment="1">
      <alignment horizontal="center" vertical="center" wrapText="1"/>
    </xf>
    <xf numFmtId="37" fontId="16"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wrapText="1"/>
    </xf>
    <xf numFmtId="165" fontId="17" fillId="0" borderId="0" xfId="0" applyNumberFormat="1" applyFont="1"/>
    <xf numFmtId="4" fontId="0" fillId="0" borderId="1" xfId="0" applyNumberFormat="1" applyBorder="1" applyAlignment="1">
      <alignment horizontal="center" vertical="center" wrapText="1"/>
    </xf>
    <xf numFmtId="4" fontId="17" fillId="0" borderId="0" xfId="0" applyNumberFormat="1" applyFont="1" applyAlignment="1">
      <alignment horizontal="center"/>
    </xf>
    <xf numFmtId="0" fontId="0" fillId="0" borderId="0" xfId="0" applyAlignment="1">
      <alignment horizontal="center"/>
    </xf>
    <xf numFmtId="4" fontId="0" fillId="0" borderId="1" xfId="0" applyNumberFormat="1" applyBorder="1" applyAlignment="1">
      <alignment horizontal="center"/>
    </xf>
    <xf numFmtId="4" fontId="0" fillId="0" borderId="12" xfId="0" applyNumberFormat="1" applyBorder="1" applyAlignment="1">
      <alignment horizontal="center" vertical="center" wrapText="1"/>
    </xf>
    <xf numFmtId="2" fontId="0" fillId="0" borderId="12" xfId="0" applyNumberFormat="1" applyBorder="1" applyAlignment="1">
      <alignment horizontal="center" vertical="center" wrapText="1"/>
    </xf>
    <xf numFmtId="4" fontId="16" fillId="0" borderId="1" xfId="0" applyNumberFormat="1" applyFont="1" applyBorder="1" applyAlignment="1">
      <alignment horizontal="center" vertical="center" wrapText="1"/>
    </xf>
    <xf numFmtId="4" fontId="17" fillId="0" borderId="0" xfId="0" applyNumberFormat="1" applyFont="1"/>
    <xf numFmtId="2" fontId="0" fillId="0" borderId="1" xfId="0" applyNumberFormat="1" applyBorder="1" applyAlignment="1">
      <alignment horizontal="center"/>
    </xf>
    <xf numFmtId="0" fontId="16" fillId="6" borderId="13" xfId="0" applyFont="1" applyFill="1" applyBorder="1" applyAlignment="1">
      <alignment horizontal="center" vertical="center" wrapText="1"/>
    </xf>
    <xf numFmtId="169" fontId="0" fillId="2" borderId="1" xfId="0" applyNumberFormat="1" applyFill="1" applyBorder="1"/>
    <xf numFmtId="2" fontId="0" fillId="2" borderId="13" xfId="0" applyNumberFormat="1" applyFill="1" applyBorder="1" applyAlignment="1">
      <alignment horizontal="center" vertical="center" wrapText="1"/>
    </xf>
    <xf numFmtId="171" fontId="0" fillId="0" borderId="1" xfId="0" applyNumberFormat="1" applyBorder="1"/>
    <xf numFmtId="0" fontId="0" fillId="0" borderId="1" xfId="0" applyBorder="1"/>
    <xf numFmtId="165" fontId="0" fillId="2" borderId="1" xfId="0" applyNumberFormat="1" applyFill="1" applyBorder="1" applyAlignment="1">
      <alignment horizontal="center" vertical="center" wrapText="1"/>
    </xf>
    <xf numFmtId="173" fontId="16" fillId="2" borderId="1" xfId="0" applyNumberFormat="1" applyFont="1" applyFill="1" applyBorder="1"/>
    <xf numFmtId="0" fontId="16" fillId="2" borderId="1" xfId="0" applyFont="1" applyFill="1" applyBorder="1"/>
    <xf numFmtId="166" fontId="16" fillId="0" borderId="12" xfId="0" applyNumberFormat="1" applyFont="1" applyBorder="1" applyAlignment="1">
      <alignment horizontal="center" vertical="center" wrapText="1"/>
    </xf>
    <xf numFmtId="167" fontId="16" fillId="0" borderId="12" xfId="0" applyNumberFormat="1" applyFont="1" applyBorder="1" applyAlignment="1">
      <alignment horizontal="center" vertical="center" wrapText="1"/>
    </xf>
    <xf numFmtId="164" fontId="0" fillId="0" borderId="0" xfId="0" applyNumberFormat="1"/>
    <xf numFmtId="0" fontId="16" fillId="8" borderId="1" xfId="0" applyFont="1" applyFill="1" applyBorder="1" applyAlignment="1">
      <alignment horizontal="center" vertical="center" wrapText="1"/>
    </xf>
    <xf numFmtId="165" fontId="0" fillId="2" borderId="1" xfId="0" applyNumberFormat="1" applyFill="1" applyBorder="1" applyAlignment="1">
      <alignment horizontal="left" vertical="center"/>
    </xf>
    <xf numFmtId="172" fontId="0" fillId="2" borderId="1" xfId="0" applyNumberFormat="1" applyFill="1" applyBorder="1" applyAlignment="1">
      <alignment horizontal="center" vertical="center" wrapText="1"/>
    </xf>
    <xf numFmtId="1" fontId="0" fillId="2" borderId="1" xfId="0" applyNumberFormat="1" applyFill="1" applyBorder="1" applyAlignment="1">
      <alignment horizontal="center" vertical="center" wrapText="1"/>
    </xf>
    <xf numFmtId="0" fontId="0" fillId="2" borderId="1" xfId="0" applyFill="1" applyBorder="1" applyAlignment="1">
      <alignment horizontal="left" vertical="center"/>
    </xf>
    <xf numFmtId="0" fontId="0" fillId="2" borderId="18" xfId="0" applyFill="1" applyBorder="1" applyAlignment="1">
      <alignment horizontal="center" vertical="center" wrapText="1"/>
    </xf>
    <xf numFmtId="0" fontId="0" fillId="2" borderId="18" xfId="0" applyFill="1" applyBorder="1" applyAlignment="1">
      <alignment horizontal="left" vertical="center"/>
    </xf>
    <xf numFmtId="2" fontId="0" fillId="2" borderId="19" xfId="0" applyNumberFormat="1" applyFill="1" applyBorder="1" applyAlignment="1">
      <alignment horizontal="center" vertical="center" wrapText="1"/>
    </xf>
    <xf numFmtId="2" fontId="16" fillId="8" borderId="1" xfId="0" applyNumberFormat="1" applyFont="1" applyFill="1" applyBorder="1" applyAlignment="1">
      <alignment horizontal="center" vertical="center" wrapText="1"/>
    </xf>
    <xf numFmtId="172" fontId="16" fillId="8" borderId="1" xfId="0" applyNumberFormat="1"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172" fontId="17" fillId="2" borderId="1" xfId="0" applyNumberFormat="1" applyFont="1" applyFill="1" applyBorder="1" applyAlignment="1">
      <alignment horizontal="center" vertical="center" wrapText="1"/>
    </xf>
    <xf numFmtId="2" fontId="17" fillId="0" borderId="1" xfId="0" applyNumberFormat="1" applyFont="1" applyBorder="1" applyAlignment="1">
      <alignment horizontal="center" vertical="center" wrapText="1"/>
    </xf>
    <xf numFmtId="2" fontId="19" fillId="8" borderId="1" xfId="0" applyNumberFormat="1" applyFont="1" applyFill="1" applyBorder="1" applyAlignment="1">
      <alignment horizontal="center" vertical="center" wrapText="1"/>
    </xf>
    <xf numFmtId="172" fontId="19" fillId="8" borderId="1"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xf numFmtId="0" fontId="3" fillId="2" borderId="7" xfId="0" applyFont="1" applyFill="1" applyBorder="1"/>
    <xf numFmtId="0" fontId="4" fillId="2" borderId="7" xfId="0" applyFont="1" applyFill="1" applyBorder="1" applyAlignment="1">
      <alignment horizontal="center"/>
    </xf>
    <xf numFmtId="0" fontId="4" fillId="2" borderId="7" xfId="0" applyFont="1" applyFill="1" applyBorder="1" applyAlignment="1">
      <alignment vertical="top" wrapText="1"/>
    </xf>
    <xf numFmtId="0" fontId="4" fillId="2" borderId="7" xfId="0" applyFont="1" applyFill="1" applyBorder="1" applyAlignment="1">
      <alignment horizontal="left" vertical="top" wrapText="1"/>
    </xf>
    <xf numFmtId="0" fontId="5" fillId="2" borderId="7" xfId="0" applyFont="1" applyFill="1" applyBorder="1"/>
    <xf numFmtId="0" fontId="3" fillId="2" borderId="7" xfId="0" applyFont="1" applyFill="1" applyBorder="1" applyAlignment="1">
      <alignment horizontal="center" vertical="top" wrapText="1"/>
    </xf>
    <xf numFmtId="0" fontId="3" fillId="2" borderId="7" xfId="0" applyFont="1" applyFill="1" applyBorder="1" applyAlignment="1">
      <alignment horizontal="left" vertical="center"/>
    </xf>
    <xf numFmtId="0" fontId="6" fillId="2" borderId="7" xfId="0" applyFont="1" applyFill="1" applyBorder="1"/>
    <xf numFmtId="0" fontId="3" fillId="2" borderId="7" xfId="0" applyFont="1" applyFill="1" applyBorder="1" applyAlignment="1">
      <alignment horizontal="center" vertical="top"/>
    </xf>
    <xf numFmtId="0" fontId="3" fillId="2" borderId="7" xfId="0" applyFont="1" applyFill="1" applyBorder="1" applyAlignment="1">
      <alignment vertical="top"/>
    </xf>
    <xf numFmtId="0" fontId="3" fillId="2" borderId="7" xfId="0" applyFont="1" applyFill="1" applyBorder="1" applyAlignment="1">
      <alignment horizontal="left" vertical="top"/>
    </xf>
    <xf numFmtId="0" fontId="3" fillId="2" borderId="7" xfId="0" applyFont="1" applyFill="1" applyBorder="1" applyAlignment="1">
      <alignment vertical="top" wrapText="1"/>
    </xf>
    <xf numFmtId="164" fontId="3" fillId="2" borderId="7" xfId="0" applyNumberFormat="1" applyFont="1" applyFill="1" applyBorder="1" applyAlignment="1">
      <alignment vertical="top" wrapText="1"/>
    </xf>
    <xf numFmtId="0" fontId="0" fillId="2" borderId="7" xfId="0" applyFill="1" applyBorder="1" applyAlignment="1">
      <alignment vertical="center" wrapText="1"/>
    </xf>
    <xf numFmtId="0" fontId="1" fillId="2" borderId="7" xfId="0" applyFont="1" applyFill="1" applyBorder="1" applyAlignment="1">
      <alignment vertical="center" wrapText="1"/>
    </xf>
    <xf numFmtId="0" fontId="8" fillId="2" borderId="7"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vertical="center" wrapText="1"/>
    </xf>
    <xf numFmtId="0" fontId="0" fillId="2" borderId="7" xfId="0" applyFill="1" applyBorder="1" applyAlignment="1">
      <alignment horizontal="left" vertical="center" wrapText="1"/>
    </xf>
    <xf numFmtId="0" fontId="0" fillId="2" borderId="7" xfId="0" applyFill="1" applyBorder="1"/>
    <xf numFmtId="0" fontId="13" fillId="2" borderId="7" xfId="0" applyFont="1" applyFill="1" applyBorder="1" applyAlignment="1">
      <alignment vertical="center" wrapText="1"/>
    </xf>
    <xf numFmtId="0" fontId="14" fillId="2" borderId="7" xfId="0" applyFont="1" applyFill="1" applyBorder="1" applyAlignment="1">
      <alignment horizontal="left" vertical="center" wrapText="1"/>
    </xf>
    <xf numFmtId="0" fontId="8" fillId="2" borderId="7" xfId="0" applyFont="1" applyFill="1" applyBorder="1" applyAlignment="1">
      <alignment vertical="center" wrapText="1"/>
    </xf>
    <xf numFmtId="0" fontId="15" fillId="2" borderId="7" xfId="0" applyFont="1" applyFill="1" applyBorder="1" applyAlignment="1">
      <alignment vertical="center" wrapText="1"/>
    </xf>
    <xf numFmtId="0" fontId="14" fillId="2" borderId="7" xfId="0" applyFont="1" applyFill="1" applyBorder="1" applyAlignment="1">
      <alignment horizontal="center" vertical="top"/>
    </xf>
    <xf numFmtId="0" fontId="16" fillId="2" borderId="7" xfId="0" applyFont="1" applyFill="1" applyBorder="1" applyAlignment="1">
      <alignment horizontal="center" vertical="top"/>
    </xf>
    <xf numFmtId="165" fontId="16" fillId="2" borderId="7" xfId="0" applyNumberFormat="1" applyFont="1" applyFill="1" applyBorder="1" applyAlignment="1">
      <alignment horizontal="center" vertical="top"/>
    </xf>
    <xf numFmtId="0" fontId="16" fillId="2" borderId="7" xfId="0" applyFont="1" applyFill="1" applyBorder="1" applyAlignment="1">
      <alignment horizontal="left"/>
    </xf>
    <xf numFmtId="0" fontId="0" fillId="2" borderId="7" xfId="0" applyFill="1" applyBorder="1" applyAlignment="1">
      <alignment horizontal="left"/>
    </xf>
    <xf numFmtId="165" fontId="0" fillId="2" borderId="7" xfId="0" applyNumberFormat="1" applyFill="1" applyBorder="1"/>
    <xf numFmtId="0" fontId="16" fillId="2" borderId="7" xfId="0" applyFont="1" applyFill="1" applyBorder="1"/>
    <xf numFmtId="164" fontId="0" fillId="2" borderId="7" xfId="0" applyNumberFormat="1" applyFill="1" applyBorder="1"/>
    <xf numFmtId="0" fontId="0" fillId="0" borderId="18" xfId="0" applyBorder="1" applyAlignment="1">
      <alignment horizontal="center" vertical="center" wrapText="1"/>
    </xf>
    <xf numFmtId="0" fontId="0" fillId="0" borderId="13" xfId="0" applyBorder="1" applyAlignment="1">
      <alignment horizontal="left" vertical="center" wrapText="1"/>
    </xf>
    <xf numFmtId="4" fontId="16" fillId="2" borderId="7" xfId="0" applyNumberFormat="1" applyFont="1" applyFill="1" applyBorder="1" applyAlignment="1">
      <alignment horizontal="center" vertical="top"/>
    </xf>
    <xf numFmtId="4" fontId="16" fillId="2" borderId="7" xfId="0" applyNumberFormat="1" applyFont="1" applyFill="1" applyBorder="1" applyAlignment="1">
      <alignment horizontal="left"/>
    </xf>
    <xf numFmtId="4" fontId="0" fillId="2" borderId="7" xfId="0" applyNumberFormat="1" applyFill="1" applyBorder="1"/>
    <xf numFmtId="4" fontId="0" fillId="0" borderId="18" xfId="0" applyNumberFormat="1" applyBorder="1" applyAlignment="1">
      <alignment horizontal="center" vertical="center" wrapText="1"/>
    </xf>
    <xf numFmtId="168" fontId="0" fillId="2" borderId="7" xfId="0" applyNumberFormat="1" applyFill="1" applyBorder="1"/>
    <xf numFmtId="2" fontId="0" fillId="0" borderId="13" xfId="0" applyNumberFormat="1" applyBorder="1" applyAlignment="1">
      <alignment horizontal="center" vertical="center" wrapText="1"/>
    </xf>
    <xf numFmtId="170" fontId="0" fillId="2" borderId="7" xfId="0" applyNumberFormat="1" applyFill="1" applyBorder="1"/>
    <xf numFmtId="2" fontId="16" fillId="0" borderId="13" xfId="0" applyNumberFormat="1" applyFont="1" applyBorder="1" applyAlignment="1">
      <alignment horizontal="center"/>
    </xf>
    <xf numFmtId="2" fontId="16" fillId="0" borderId="13" xfId="0" applyNumberFormat="1" applyFont="1" applyBorder="1" applyAlignment="1">
      <alignment horizontal="center" vertical="center" wrapText="1"/>
    </xf>
    <xf numFmtId="0" fontId="4" fillId="2" borderId="7" xfId="0" applyFont="1" applyFill="1" applyBorder="1" applyAlignment="1">
      <alignment horizontal="left"/>
    </xf>
    <xf numFmtId="0" fontId="0" fillId="2" borderId="7" xfId="0" applyFill="1" applyBorder="1" applyAlignment="1">
      <alignment vertical="center"/>
    </xf>
    <xf numFmtId="0" fontId="4" fillId="2" borderId="7" xfId="0" applyFont="1" applyFill="1" applyBorder="1" applyAlignment="1">
      <alignment vertical="center" wrapText="1"/>
    </xf>
    <xf numFmtId="174" fontId="17" fillId="2" borderId="1" xfId="0" applyNumberFormat="1" applyFont="1" applyFill="1" applyBorder="1" applyAlignment="1">
      <alignment horizontal="center" vertical="center" wrapText="1"/>
    </xf>
    <xf numFmtId="174" fontId="2" fillId="2" borderId="1" xfId="0" applyNumberFormat="1" applyFont="1" applyFill="1" applyBorder="1" applyAlignment="1">
      <alignment horizontal="center" vertical="center" wrapText="1"/>
    </xf>
    <xf numFmtId="174" fontId="19" fillId="8" borderId="1" xfId="0" applyNumberFormat="1" applyFont="1" applyFill="1" applyBorder="1" applyAlignment="1">
      <alignment horizontal="center" vertical="center" wrapText="1"/>
    </xf>
    <xf numFmtId="4" fontId="0" fillId="0" borderId="12" xfId="0" applyNumberFormat="1" applyBorder="1" applyAlignment="1">
      <alignment horizontal="center"/>
    </xf>
    <xf numFmtId="4" fontId="0" fillId="0" borderId="14" xfId="0" applyNumberFormat="1" applyBorder="1" applyAlignment="1">
      <alignment horizontal="center"/>
    </xf>
    <xf numFmtId="4" fontId="0" fillId="0" borderId="0" xfId="0" applyNumberFormat="1" applyAlignment="1">
      <alignment horizontal="center"/>
    </xf>
    <xf numFmtId="175" fontId="0" fillId="0" borderId="1" xfId="0" applyNumberFormat="1" applyBorder="1" applyAlignment="1">
      <alignment horizontal="center" vertical="center" wrapText="1"/>
    </xf>
    <xf numFmtId="175" fontId="0" fillId="0" borderId="1" xfId="0" applyNumberFormat="1" applyBorder="1" applyAlignment="1">
      <alignment horizontal="center"/>
    </xf>
    <xf numFmtId="175" fontId="0" fillId="0" borderId="12" xfId="0" applyNumberFormat="1" applyBorder="1" applyAlignment="1">
      <alignment horizontal="center"/>
    </xf>
    <xf numFmtId="175" fontId="0" fillId="0" borderId="0" xfId="0" applyNumberFormat="1" applyAlignment="1">
      <alignment horizontal="center"/>
    </xf>
    <xf numFmtId="2" fontId="0" fillId="0" borderId="18" xfId="0" applyNumberFormat="1" applyBorder="1" applyAlignment="1">
      <alignment horizontal="center" vertical="center" wrapText="1"/>
    </xf>
    <xf numFmtId="176" fontId="0" fillId="0" borderId="1" xfId="0" applyNumberFormat="1" applyBorder="1" applyAlignment="1">
      <alignment horizontal="center" vertical="center" wrapText="1"/>
    </xf>
    <xf numFmtId="176" fontId="0" fillId="0" borderId="0" xfId="0" applyNumberFormat="1" applyAlignment="1">
      <alignment horizontal="center" vertical="center"/>
    </xf>
    <xf numFmtId="176" fontId="0" fillId="0" borderId="12" xfId="0" applyNumberFormat="1" applyBorder="1" applyAlignment="1">
      <alignment horizontal="center" vertical="center" wrapText="1"/>
    </xf>
    <xf numFmtId="175" fontId="16" fillId="0" borderId="1" xfId="0" applyNumberFormat="1" applyFont="1" applyBorder="1" applyAlignment="1">
      <alignment horizontal="center" vertical="center" wrapText="1"/>
    </xf>
    <xf numFmtId="175" fontId="0" fillId="0" borderId="18" xfId="0" applyNumberFormat="1" applyBorder="1" applyAlignment="1">
      <alignment horizontal="center" vertical="center" wrapText="1"/>
    </xf>
    <xf numFmtId="175" fontId="0" fillId="2" borderId="1" xfId="0" applyNumberFormat="1" applyFill="1" applyBorder="1" applyAlignment="1">
      <alignment horizontal="center" vertical="center" wrapText="1"/>
    </xf>
    <xf numFmtId="175" fontId="0" fillId="0" borderId="18" xfId="0" applyNumberFormat="1" applyBorder="1" applyAlignment="1">
      <alignment horizontal="center"/>
    </xf>
    <xf numFmtId="177" fontId="0" fillId="0" borderId="1" xfId="0" applyNumberFormat="1" applyBorder="1" applyAlignment="1">
      <alignment horizontal="center"/>
    </xf>
    <xf numFmtId="177" fontId="0" fillId="0" borderId="12" xfId="0" applyNumberFormat="1" applyBorder="1" applyAlignment="1">
      <alignment horizontal="center"/>
    </xf>
    <xf numFmtId="177" fontId="0" fillId="0" borderId="16" xfId="0" applyNumberFormat="1" applyBorder="1" applyAlignment="1">
      <alignment horizontal="center"/>
    </xf>
    <xf numFmtId="177" fontId="0" fillId="0" borderId="1" xfId="0" applyNumberFormat="1" applyBorder="1" applyAlignment="1">
      <alignment horizontal="center" vertical="center" wrapText="1"/>
    </xf>
    <xf numFmtId="177" fontId="16" fillId="0" borderId="1" xfId="0" applyNumberFormat="1" applyFont="1" applyBorder="1" applyAlignment="1">
      <alignment horizontal="center" vertical="center" wrapText="1"/>
    </xf>
    <xf numFmtId="177" fontId="0" fillId="2" borderId="1" xfId="0" applyNumberFormat="1" applyFill="1" applyBorder="1" applyAlignment="1">
      <alignment horizontal="center" vertical="center" wrapText="1"/>
    </xf>
    <xf numFmtId="177" fontId="16" fillId="0" borderId="12" xfId="0" applyNumberFormat="1" applyFont="1" applyBorder="1" applyAlignment="1">
      <alignment horizontal="center" vertical="center" wrapText="1"/>
    </xf>
    <xf numFmtId="0" fontId="0" fillId="0" borderId="19" xfId="0" applyBorder="1" applyAlignment="1">
      <alignment horizontal="center" vertical="center" wrapText="1"/>
    </xf>
    <xf numFmtId="175" fontId="16" fillId="0" borderId="12" xfId="0" applyNumberFormat="1" applyFont="1" applyBorder="1" applyAlignment="1">
      <alignment horizontal="center" vertical="center" wrapText="1"/>
    </xf>
    <xf numFmtId="178" fontId="0" fillId="0" borderId="1" xfId="0" applyNumberFormat="1" applyBorder="1" applyAlignment="1">
      <alignment horizontal="center" vertical="center" wrapText="1"/>
    </xf>
    <xf numFmtId="178" fontId="0" fillId="0" borderId="1" xfId="0" applyNumberFormat="1" applyBorder="1" applyAlignment="1">
      <alignment horizontal="center"/>
    </xf>
    <xf numFmtId="4" fontId="20" fillId="0" borderId="21" xfId="0" applyNumberFormat="1" applyFont="1" applyBorder="1" applyAlignment="1">
      <alignment horizontal="center" vertical="center" wrapText="1"/>
    </xf>
    <xf numFmtId="0" fontId="17" fillId="0" borderId="22" xfId="0" applyFont="1" applyBorder="1" applyAlignment="1">
      <alignment horizontal="center" vertical="center"/>
    </xf>
    <xf numFmtId="0" fontId="1" fillId="2" borderId="7" xfId="0" applyFont="1" applyFill="1" applyBorder="1" applyAlignment="1">
      <alignment horizontal="center" vertical="center" wrapText="1"/>
    </xf>
    <xf numFmtId="0" fontId="2" fillId="0" borderId="7" xfId="0" applyFont="1" applyBorder="1"/>
    <xf numFmtId="0" fontId="3" fillId="2" borderId="7" xfId="0" applyFont="1" applyFill="1" applyBorder="1" applyAlignment="1">
      <alignment horizontal="left" vertical="top" wrapText="1"/>
    </xf>
    <xf numFmtId="0" fontId="4" fillId="2" borderId="7" xfId="0" applyFont="1" applyFill="1" applyBorder="1" applyAlignment="1">
      <alignment horizontal="left" vertical="top"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top"/>
    </xf>
    <xf numFmtId="0" fontId="4" fillId="2" borderId="13" xfId="0" applyFont="1" applyFill="1" applyBorder="1" applyAlignment="1">
      <alignment horizontal="center" vertical="center"/>
    </xf>
    <xf numFmtId="0" fontId="2" fillId="0" borderId="17" xfId="0" applyFont="1" applyBorder="1"/>
    <xf numFmtId="0" fontId="2" fillId="0" borderId="19" xfId="0" applyFont="1" applyBorder="1"/>
    <xf numFmtId="0" fontId="3" fillId="2" borderId="13" xfId="0" applyFont="1" applyFill="1" applyBorder="1" applyAlignment="1">
      <alignment horizontal="left" vertical="center" wrapText="1"/>
    </xf>
    <xf numFmtId="164" fontId="3" fillId="2" borderId="7" xfId="0" applyNumberFormat="1" applyFont="1" applyFill="1" applyBorder="1" applyAlignment="1">
      <alignment horizontal="left" vertical="top" wrapText="1"/>
    </xf>
    <xf numFmtId="0" fontId="9" fillId="4" borderId="9" xfId="0" applyFont="1" applyFill="1" applyBorder="1" applyAlignment="1">
      <alignment vertical="center" wrapText="1"/>
    </xf>
    <xf numFmtId="0" fontId="2" fillId="0" borderId="9" xfId="0" applyFont="1" applyBorder="1"/>
    <xf numFmtId="0" fontId="9" fillId="4" borderId="2" xfId="0" applyFont="1" applyFill="1" applyBorder="1" applyAlignment="1">
      <alignment horizontal="left" vertical="center" wrapText="1"/>
    </xf>
    <xf numFmtId="0" fontId="2" fillId="0" borderId="3" xfId="0" applyFont="1" applyBorder="1"/>
    <xf numFmtId="0" fontId="10" fillId="2" borderId="3" xfId="0" applyFont="1" applyFill="1" applyBorder="1" applyAlignment="1">
      <alignment horizontal="left" vertical="center" wrapText="1"/>
    </xf>
    <xf numFmtId="0" fontId="2" fillId="0" borderId="4" xfId="0" applyFont="1" applyBorder="1"/>
    <xf numFmtId="0" fontId="9" fillId="4" borderId="7" xfId="0" applyFont="1" applyFill="1" applyBorder="1" applyAlignment="1">
      <alignment horizontal="left" vertical="center"/>
    </xf>
    <xf numFmtId="0" fontId="11" fillId="2" borderId="7" xfId="0" applyFont="1" applyFill="1" applyBorder="1" applyAlignment="1">
      <alignment horizontal="center" vertical="center" wrapText="1"/>
    </xf>
    <xf numFmtId="0" fontId="2" fillId="0" borderId="8" xfId="0" applyFont="1" applyBorder="1"/>
    <xf numFmtId="0" fontId="0" fillId="0" borderId="0" xfId="0"/>
    <xf numFmtId="0" fontId="2" fillId="0" borderId="10" xfId="0" applyFont="1" applyBorder="1"/>
    <xf numFmtId="0" fontId="9" fillId="4" borderId="9" xfId="0" applyFont="1" applyFill="1" applyBorder="1" applyAlignment="1">
      <alignment horizontal="left" vertical="center"/>
    </xf>
    <xf numFmtId="0" fontId="11"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2" borderId="7" xfId="0" applyFont="1" applyFill="1" applyBorder="1" applyAlignment="1">
      <alignment horizontal="left" vertical="center" wrapText="1"/>
    </xf>
    <xf numFmtId="0" fontId="1" fillId="3" borderId="7" xfId="0" applyFont="1" applyFill="1" applyBorder="1" applyAlignment="1">
      <alignment horizontal="center" vertical="center" wrapText="1"/>
    </xf>
    <xf numFmtId="0" fontId="12" fillId="5" borderId="7" xfId="0" applyFont="1" applyFill="1" applyBorder="1" applyAlignment="1">
      <alignment horizontal="left" vertical="center" wrapText="1"/>
    </xf>
    <xf numFmtId="0" fontId="12" fillId="5"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14" fillId="5" borderId="7" xfId="0" applyFont="1" applyFill="1" applyBorder="1" applyAlignment="1">
      <alignment horizontal="left" vertical="center" wrapText="1"/>
    </xf>
    <xf numFmtId="0" fontId="3" fillId="5" borderId="7" xfId="0" applyFont="1" applyFill="1" applyBorder="1" applyAlignment="1">
      <alignment horizontal="center" vertical="center" wrapText="1"/>
    </xf>
    <xf numFmtId="0" fontId="3" fillId="5" borderId="7" xfId="0" applyFont="1" applyFill="1" applyBorder="1" applyAlignment="1">
      <alignment vertical="center" wrapText="1"/>
    </xf>
    <xf numFmtId="0" fontId="0" fillId="2" borderId="7" xfId="0" applyFill="1" applyBorder="1" applyAlignment="1">
      <alignment vertical="center" wrapText="1"/>
    </xf>
    <xf numFmtId="0" fontId="11" fillId="5" borderId="7" xfId="0" applyFont="1" applyFill="1" applyBorder="1" applyAlignment="1">
      <alignment horizontal="left" vertical="center" wrapText="1"/>
    </xf>
    <xf numFmtId="0" fontId="0" fillId="2" borderId="7" xfId="0" applyFill="1" applyBorder="1" applyAlignment="1">
      <alignment horizontal="left" vertical="center" wrapText="1"/>
    </xf>
    <xf numFmtId="0" fontId="3" fillId="5" borderId="7" xfId="0" applyFont="1" applyFill="1" applyBorder="1" applyAlignment="1">
      <alignment horizontal="left" vertical="center" wrapText="1"/>
    </xf>
    <xf numFmtId="0" fontId="14" fillId="2" borderId="7" xfId="0" applyFont="1" applyFill="1" applyBorder="1" applyAlignment="1">
      <alignment horizontal="center" vertical="top"/>
    </xf>
    <xf numFmtId="0" fontId="16" fillId="2" borderId="7" xfId="0" applyFont="1" applyFill="1" applyBorder="1" applyAlignment="1">
      <alignment horizontal="left"/>
    </xf>
    <xf numFmtId="165" fontId="0" fillId="2" borderId="11" xfId="0" applyNumberFormat="1" applyFill="1" applyBorder="1" applyAlignment="1">
      <alignment horizontal="left"/>
    </xf>
    <xf numFmtId="0" fontId="2" fillId="0" borderId="11" xfId="0" applyFont="1" applyBorder="1"/>
    <xf numFmtId="165" fontId="0" fillId="2" borderId="11" xfId="0" applyNumberFormat="1" applyFill="1" applyBorder="1" applyAlignment="1">
      <alignment horizontal="left" vertical="center" wrapText="1"/>
    </xf>
    <xf numFmtId="165" fontId="16" fillId="6" borderId="18" xfId="0" applyNumberFormat="1" applyFont="1" applyFill="1" applyBorder="1" applyAlignment="1">
      <alignment horizontal="center" vertical="center" wrapText="1"/>
    </xf>
    <xf numFmtId="0" fontId="2" fillId="0" borderId="12" xfId="0" applyFont="1" applyBorder="1"/>
    <xf numFmtId="0" fontId="16" fillId="6" borderId="18" xfId="0" applyFont="1" applyFill="1" applyBorder="1" applyAlignment="1">
      <alignment horizontal="center" vertical="center" wrapText="1"/>
    </xf>
    <xf numFmtId="0" fontId="16" fillId="6" borderId="13" xfId="0" applyFont="1" applyFill="1" applyBorder="1" applyAlignment="1">
      <alignment horizontal="center"/>
    </xf>
    <xf numFmtId="49" fontId="0" fillId="2" borderId="11" xfId="0" applyNumberFormat="1" applyFill="1" applyBorder="1" applyAlignment="1">
      <alignment horizontal="left"/>
    </xf>
    <xf numFmtId="49" fontId="2" fillId="0" borderId="11" xfId="0" applyNumberFormat="1" applyFont="1" applyBorder="1"/>
    <xf numFmtId="0" fontId="16" fillId="6" borderId="13" xfId="0" applyFont="1" applyFill="1" applyBorder="1" applyAlignment="1">
      <alignment horizontal="center" vertical="center" wrapText="1"/>
    </xf>
    <xf numFmtId="4" fontId="16" fillId="6" borderId="18" xfId="0" applyNumberFormat="1" applyFont="1" applyFill="1" applyBorder="1" applyAlignment="1">
      <alignment horizontal="center" vertical="center" wrapText="1"/>
    </xf>
    <xf numFmtId="0" fontId="0" fillId="2" borderId="11" xfId="0" applyFill="1" applyBorder="1" applyAlignment="1">
      <alignment horizontal="left"/>
    </xf>
    <xf numFmtId="0" fontId="0" fillId="2" borderId="11" xfId="0" applyFill="1" applyBorder="1" applyAlignment="1">
      <alignment horizontal="left" wrapText="1"/>
    </xf>
    <xf numFmtId="0" fontId="16" fillId="6" borderId="16" xfId="0" applyFont="1" applyFill="1" applyBorder="1" applyAlignment="1">
      <alignment horizontal="center" vertical="center" wrapText="1"/>
    </xf>
    <xf numFmtId="0" fontId="16" fillId="6" borderId="15" xfId="0" applyFont="1" applyFill="1" applyBorder="1" applyAlignment="1">
      <alignment horizontal="center"/>
    </xf>
    <xf numFmtId="17" fontId="0" fillId="2" borderId="11" xfId="0" applyNumberFormat="1" applyFill="1" applyBorder="1" applyAlignment="1">
      <alignment horizontal="left"/>
    </xf>
    <xf numFmtId="0" fontId="16" fillId="6" borderId="16" xfId="0" applyFont="1" applyFill="1" applyBorder="1" applyAlignment="1">
      <alignment horizontal="center" vertical="center"/>
    </xf>
    <xf numFmtId="0" fontId="0" fillId="2" borderId="11" xfId="0" applyFill="1" applyBorder="1" applyAlignment="1">
      <alignment horizontal="left" vertical="center" wrapText="1"/>
    </xf>
    <xf numFmtId="0" fontId="0" fillId="2" borderId="17" xfId="0" applyFill="1" applyBorder="1" applyAlignment="1">
      <alignment horizontal="left" vertical="center" wrapText="1"/>
    </xf>
    <xf numFmtId="0" fontId="2" fillId="0" borderId="16" xfId="0" applyFont="1" applyBorder="1"/>
    <xf numFmtId="165" fontId="0" fillId="2" borderId="17" xfId="0" applyNumberFormat="1" applyFill="1" applyBorder="1" applyAlignment="1">
      <alignment horizontal="left" wrapText="1"/>
    </xf>
    <xf numFmtId="165" fontId="0" fillId="2" borderId="17" xfId="0" applyNumberFormat="1" applyFill="1" applyBorder="1" applyAlignment="1">
      <alignment horizontal="left"/>
    </xf>
    <xf numFmtId="0" fontId="16" fillId="8" borderId="15" xfId="0" applyFont="1" applyFill="1" applyBorder="1" applyAlignment="1">
      <alignment horizontal="center" vertical="center" wrapText="1"/>
    </xf>
    <xf numFmtId="0" fontId="2" fillId="0" borderId="20" xfId="0" applyFont="1" applyBorder="1"/>
    <xf numFmtId="0" fontId="16" fillId="8" borderId="13"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4" fillId="2" borderId="7" xfId="0" applyFont="1" applyFill="1" applyBorder="1" applyAlignment="1">
      <alignment horizontal="center"/>
    </xf>
    <xf numFmtId="0" fontId="4" fillId="2" borderId="7"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4" fillId="2" borderId="7" xfId="0" applyFont="1" applyFill="1" applyBorder="1" applyAlignment="1">
      <alignment horizontal="left"/>
    </xf>
    <xf numFmtId="0" fontId="16" fillId="2" borderId="17" xfId="0" applyFont="1" applyFill="1" applyBorder="1" applyAlignment="1">
      <alignment horizontal="left"/>
    </xf>
    <xf numFmtId="0" fontId="16" fillId="8" borderId="18" xfId="0" applyFont="1" applyFill="1" applyBorder="1" applyAlignment="1">
      <alignment horizontal="center" vertical="center"/>
    </xf>
    <xf numFmtId="0" fontId="14" fillId="2" borderId="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'4-4131'!$B$14:$B$25</c:f>
              <c:numCache>
                <c:formatCode>0.00</c:formatCode>
                <c:ptCount val="12"/>
                <c:pt idx="0">
                  <c:v>108.35</c:v>
                </c:pt>
                <c:pt idx="1">
                  <c:v>87.85</c:v>
                </c:pt>
                <c:pt idx="2">
                  <c:v>85.87</c:v>
                </c:pt>
                <c:pt idx="3">
                  <c:v>82.27</c:v>
                </c:pt>
                <c:pt idx="4">
                  <c:v>84.9</c:v>
                </c:pt>
                <c:pt idx="5">
                  <c:v>73.64</c:v>
                </c:pt>
                <c:pt idx="6">
                  <c:v>41.64</c:v>
                </c:pt>
                <c:pt idx="7">
                  <c:v>38.130000000000003</c:v>
                </c:pt>
                <c:pt idx="8">
                  <c:v>34.71</c:v>
                </c:pt>
                <c:pt idx="9">
                  <c:v>36.58</c:v>
                </c:pt>
                <c:pt idx="10" formatCode="#,##0.00">
                  <c:v>35.619999999999997</c:v>
                </c:pt>
                <c:pt idx="11">
                  <c:v>38.85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5E-49F2-B9C0-500E31B590AE}"/>
            </c:ext>
          </c:extLst>
        </c:ser>
        <c:dLbls>
          <c:showLegendKey val="0"/>
          <c:showVal val="0"/>
          <c:showCatName val="0"/>
          <c:showSerName val="0"/>
          <c:showPercent val="0"/>
          <c:showBubbleSize val="0"/>
        </c:dLbls>
        <c:gapWidth val="150"/>
        <c:overlap val="100"/>
        <c:axId val="657250067"/>
        <c:axId val="259219242"/>
      </c:barChart>
      <c:catAx>
        <c:axId val="65725006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59219242"/>
        <c:crosses val="autoZero"/>
        <c:auto val="1"/>
        <c:lblAlgn val="ctr"/>
        <c:lblOffset val="100"/>
        <c:noMultiLvlLbl val="1"/>
      </c:catAx>
      <c:valAx>
        <c:axId val="25921924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5725006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6F1-40FD-B5FA-EA222D6E7271}"/>
            </c:ext>
          </c:extLst>
        </c:ser>
        <c:dLbls>
          <c:showLegendKey val="0"/>
          <c:showVal val="0"/>
          <c:showCatName val="0"/>
          <c:showSerName val="0"/>
          <c:showPercent val="0"/>
          <c:showBubbleSize val="0"/>
        </c:dLbls>
        <c:gapWidth val="150"/>
        <c:overlap val="100"/>
        <c:axId val="216451516"/>
        <c:axId val="959127248"/>
      </c:barChart>
      <c:catAx>
        <c:axId val="2164515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9127248"/>
        <c:crosses val="autoZero"/>
        <c:auto val="1"/>
        <c:lblAlgn val="ctr"/>
        <c:lblOffset val="100"/>
        <c:noMultiLvlLbl val="1"/>
      </c:catAx>
      <c:valAx>
        <c:axId val="959127248"/>
        <c:scaling>
          <c:orientation val="minMax"/>
        </c:scaling>
        <c:delete val="0"/>
        <c:axPos val="l"/>
        <c:numFmt formatCode="0.00" sourceLinked="1"/>
        <c:majorTickMark val="cross"/>
        <c:minorTickMark val="cross"/>
        <c:tickLblPos val="nextTo"/>
        <c:spPr>
          <a:ln>
            <a:noFill/>
          </a:ln>
        </c:spPr>
        <c:crossAx val="2164515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72-4CC1-9242-DE48DD963559}"/>
            </c:ext>
          </c:extLst>
        </c:ser>
        <c:dLbls>
          <c:showLegendKey val="0"/>
          <c:showVal val="0"/>
          <c:showCatName val="0"/>
          <c:showSerName val="0"/>
          <c:showPercent val="0"/>
          <c:showBubbleSize val="0"/>
        </c:dLbls>
        <c:gapWidth val="150"/>
        <c:overlap val="100"/>
        <c:axId val="1283079887"/>
        <c:axId val="367078118"/>
      </c:barChart>
      <c:catAx>
        <c:axId val="128307988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67078118"/>
        <c:crosses val="autoZero"/>
        <c:auto val="1"/>
        <c:lblAlgn val="ctr"/>
        <c:lblOffset val="100"/>
        <c:noMultiLvlLbl val="1"/>
      </c:catAx>
      <c:valAx>
        <c:axId val="3670781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830798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60-486B-9FAB-ACE131B99F09}"/>
            </c:ext>
          </c:extLst>
        </c:ser>
        <c:dLbls>
          <c:showLegendKey val="0"/>
          <c:showVal val="0"/>
          <c:showCatName val="0"/>
          <c:showSerName val="0"/>
          <c:showPercent val="0"/>
          <c:showBubbleSize val="0"/>
        </c:dLbls>
        <c:gapWidth val="150"/>
        <c:overlap val="100"/>
        <c:axId val="1061900760"/>
        <c:axId val="1350547171"/>
      </c:barChart>
      <c:catAx>
        <c:axId val="106190076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50547171"/>
        <c:crosses val="autoZero"/>
        <c:auto val="1"/>
        <c:lblAlgn val="ctr"/>
        <c:lblOffset val="100"/>
        <c:noMultiLvlLbl val="1"/>
      </c:catAx>
      <c:valAx>
        <c:axId val="1350547171"/>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0619007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93-4073-9540-1A2D8C1C709E}"/>
            </c:ext>
          </c:extLst>
        </c:ser>
        <c:dLbls>
          <c:showLegendKey val="0"/>
          <c:showVal val="0"/>
          <c:showCatName val="0"/>
          <c:showSerName val="0"/>
          <c:showPercent val="0"/>
          <c:showBubbleSize val="0"/>
        </c:dLbls>
        <c:gapWidth val="150"/>
        <c:overlap val="100"/>
        <c:axId val="714597775"/>
        <c:axId val="1223773126"/>
      </c:barChart>
      <c:catAx>
        <c:axId val="71459777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23773126"/>
        <c:crosses val="autoZero"/>
        <c:auto val="1"/>
        <c:lblAlgn val="ctr"/>
        <c:lblOffset val="100"/>
        <c:noMultiLvlLbl val="1"/>
      </c:catAx>
      <c:valAx>
        <c:axId val="12237731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71459777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D50-4327-8726-F7E7E4AD0772}"/>
            </c:ext>
          </c:extLst>
        </c:ser>
        <c:dLbls>
          <c:showLegendKey val="0"/>
          <c:showVal val="0"/>
          <c:showCatName val="0"/>
          <c:showSerName val="0"/>
          <c:showPercent val="0"/>
          <c:showBubbleSize val="0"/>
        </c:dLbls>
        <c:gapWidth val="150"/>
        <c:overlap val="100"/>
        <c:axId val="893677403"/>
        <c:axId val="1280717411"/>
      </c:barChart>
      <c:catAx>
        <c:axId val="89367740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80717411"/>
        <c:crosses val="autoZero"/>
        <c:auto val="1"/>
        <c:lblAlgn val="ctr"/>
        <c:lblOffset val="100"/>
        <c:noMultiLvlLbl val="1"/>
      </c:catAx>
      <c:valAx>
        <c:axId val="12807174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936774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A2-426B-8B17-42582D61BA9E}"/>
            </c:ext>
          </c:extLst>
        </c:ser>
        <c:dLbls>
          <c:showLegendKey val="0"/>
          <c:showVal val="0"/>
          <c:showCatName val="0"/>
          <c:showSerName val="0"/>
          <c:showPercent val="0"/>
          <c:showBubbleSize val="0"/>
        </c:dLbls>
        <c:gapWidth val="150"/>
        <c:overlap val="100"/>
        <c:axId val="116941816"/>
        <c:axId val="1113387397"/>
      </c:barChart>
      <c:catAx>
        <c:axId val="1169418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13387397"/>
        <c:crosses val="autoZero"/>
        <c:auto val="1"/>
        <c:lblAlgn val="ctr"/>
        <c:lblOffset val="100"/>
        <c:noMultiLvlLbl val="1"/>
      </c:catAx>
      <c:valAx>
        <c:axId val="1113387397"/>
        <c:scaling>
          <c:orientation val="minMax"/>
        </c:scaling>
        <c:delete val="0"/>
        <c:axPos val="l"/>
        <c:numFmt formatCode="0.00" sourceLinked="1"/>
        <c:majorTickMark val="cross"/>
        <c:minorTickMark val="cross"/>
        <c:tickLblPos val="nextTo"/>
        <c:spPr>
          <a:ln>
            <a:noFill/>
          </a:ln>
        </c:spPr>
        <c:crossAx val="1169418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432.72</c:v>
                </c:pt>
                <c:pt idx="1">
                  <c:v>343.59</c:v>
                </c:pt>
                <c:pt idx="2">
                  <c:v>345.8</c:v>
                </c:pt>
                <c:pt idx="3">
                  <c:v>311.44</c:v>
                </c:pt>
                <c:pt idx="4">
                  <c:v>317.74</c:v>
                </c:pt>
                <c:pt idx="5">
                  <c:v>319.45999999999998</c:v>
                </c:pt>
                <c:pt idx="6">
                  <c:v>472.12</c:v>
                </c:pt>
                <c:pt idx="7">
                  <c:v>508.01</c:v>
                </c:pt>
                <c:pt idx="8">
                  <c:v>689.09</c:v>
                </c:pt>
                <c:pt idx="9">
                  <c:v>405.1</c:v>
                </c:pt>
                <c:pt idx="10" formatCode="#,##0.00">
                  <c:v>315.69</c:v>
                </c:pt>
                <c:pt idx="11">
                  <c:v>362.43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F33-44BF-BDDC-2AD2F1213190}"/>
            </c:ext>
          </c:extLst>
        </c:ser>
        <c:dLbls>
          <c:showLegendKey val="0"/>
          <c:showVal val="0"/>
          <c:showCatName val="0"/>
          <c:showSerName val="0"/>
          <c:showPercent val="0"/>
          <c:showBubbleSize val="0"/>
        </c:dLbls>
        <c:gapWidth val="150"/>
        <c:overlap val="100"/>
        <c:axId val="450702774"/>
        <c:axId val="547172324"/>
      </c:barChart>
      <c:catAx>
        <c:axId val="45070277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47172324"/>
        <c:crosses val="autoZero"/>
        <c:auto val="1"/>
        <c:lblAlgn val="ctr"/>
        <c:lblOffset val="100"/>
        <c:noMultiLvlLbl val="1"/>
      </c:catAx>
      <c:valAx>
        <c:axId val="5471723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5070277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D0-4684-81F0-174DEDE83C20}"/>
            </c:ext>
          </c:extLst>
        </c:ser>
        <c:dLbls>
          <c:showLegendKey val="0"/>
          <c:showVal val="0"/>
          <c:showCatName val="0"/>
          <c:showSerName val="0"/>
          <c:showPercent val="0"/>
          <c:showBubbleSize val="0"/>
        </c:dLbls>
        <c:gapWidth val="150"/>
        <c:overlap val="100"/>
        <c:axId val="2139598429"/>
        <c:axId val="1489821628"/>
      </c:barChart>
      <c:catAx>
        <c:axId val="21395984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89821628"/>
        <c:crosses val="autoZero"/>
        <c:auto val="1"/>
        <c:lblAlgn val="ctr"/>
        <c:lblOffset val="100"/>
        <c:noMultiLvlLbl val="1"/>
      </c:catAx>
      <c:valAx>
        <c:axId val="148982162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213959842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38568.5</c:v>
                </c:pt>
                <c:pt idx="1">
                  <c:v>32621.97</c:v>
                </c:pt>
                <c:pt idx="2">
                  <c:v>32821.29</c:v>
                </c:pt>
                <c:pt idx="3">
                  <c:v>29764.95</c:v>
                </c:pt>
                <c:pt idx="4">
                  <c:v>30765.05</c:v>
                </c:pt>
                <c:pt idx="5">
                  <c:v>30922.560000000001</c:v>
                </c:pt>
                <c:pt idx="6">
                  <c:v>51584.24</c:v>
                </c:pt>
                <c:pt idx="7">
                  <c:v>54774.43</c:v>
                </c:pt>
                <c:pt idx="8">
                  <c:v>73593.23</c:v>
                </c:pt>
                <c:pt idx="9">
                  <c:v>43796.22</c:v>
                </c:pt>
                <c:pt idx="10">
                  <c:v>29537.24</c:v>
                </c:pt>
                <c:pt idx="11">
                  <c:v>33670.74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0B-45E4-A297-5BA03D2A15DA}"/>
            </c:ext>
          </c:extLst>
        </c:ser>
        <c:dLbls>
          <c:showLegendKey val="0"/>
          <c:showVal val="0"/>
          <c:showCatName val="0"/>
          <c:showSerName val="0"/>
          <c:showPercent val="0"/>
          <c:showBubbleSize val="0"/>
        </c:dLbls>
        <c:gapWidth val="150"/>
        <c:overlap val="100"/>
        <c:axId val="806407555"/>
        <c:axId val="2145055033"/>
      </c:barChart>
      <c:catAx>
        <c:axId val="80640755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45055033"/>
        <c:crosses val="autoZero"/>
        <c:auto val="1"/>
        <c:lblAlgn val="ctr"/>
        <c:lblOffset val="100"/>
        <c:noMultiLvlLbl val="1"/>
      </c:catAx>
      <c:valAx>
        <c:axId val="214505503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64075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0.29740206185567014</c:v>
                </c:pt>
                <c:pt idx="1">
                  <c:v>0.2361443298969072</c:v>
                </c:pt>
                <c:pt idx="2">
                  <c:v>0.23766323024054983</c:v>
                </c:pt>
                <c:pt idx="3">
                  <c:v>0.21404810996563572</c:v>
                </c:pt>
                <c:pt idx="4">
                  <c:v>0.21837800687285225</c:v>
                </c:pt>
                <c:pt idx="5">
                  <c:v>0.21956013745704467</c:v>
                </c:pt>
                <c:pt idx="6">
                  <c:v>0.32448109965635741</c:v>
                </c:pt>
                <c:pt idx="7">
                  <c:v>0.34914776632302402</c:v>
                </c:pt>
                <c:pt idx="8">
                  <c:v>0.47360137457044676</c:v>
                </c:pt>
                <c:pt idx="9">
                  <c:v>0.27841924398625434</c:v>
                </c:pt>
                <c:pt idx="10">
                  <c:v>0.21696907216494846</c:v>
                </c:pt>
                <c:pt idx="11">
                  <c:v>0.24909278350515465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7F-499B-9AEA-A364F8AA671D}"/>
            </c:ext>
          </c:extLst>
        </c:ser>
        <c:dLbls>
          <c:showLegendKey val="0"/>
          <c:showVal val="0"/>
          <c:showCatName val="0"/>
          <c:showSerName val="0"/>
          <c:showPercent val="0"/>
          <c:showBubbleSize val="0"/>
        </c:dLbls>
        <c:gapWidth val="150"/>
        <c:overlap val="100"/>
        <c:axId val="499473100"/>
        <c:axId val="446445269"/>
      </c:barChart>
      <c:catAx>
        <c:axId val="49947310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46445269"/>
        <c:crosses val="autoZero"/>
        <c:auto val="1"/>
        <c:lblAlgn val="ctr"/>
        <c:lblOffset val="100"/>
        <c:noMultiLvlLbl val="1"/>
      </c:catAx>
      <c:valAx>
        <c:axId val="4464452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947310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5-4AE8-BA0C-C46C3B64F5D2}"/>
            </c:ext>
          </c:extLst>
        </c:ser>
        <c:dLbls>
          <c:showLegendKey val="0"/>
          <c:showVal val="0"/>
          <c:showCatName val="0"/>
          <c:showSerName val="0"/>
          <c:showPercent val="0"/>
          <c:showBubbleSize val="0"/>
        </c:dLbls>
        <c:gapWidth val="150"/>
        <c:overlap val="100"/>
        <c:axId val="1894226971"/>
        <c:axId val="2115352310"/>
      </c:barChart>
      <c:catAx>
        <c:axId val="189422697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115352310"/>
        <c:crosses val="autoZero"/>
        <c:auto val="1"/>
        <c:lblAlgn val="ctr"/>
        <c:lblOffset val="100"/>
        <c:noMultiLvlLbl val="1"/>
      </c:catAx>
      <c:valAx>
        <c:axId val="2115352310"/>
        <c:scaling>
          <c:orientation val="minMax"/>
        </c:scaling>
        <c:delete val="0"/>
        <c:axPos val="l"/>
        <c:numFmt formatCode="0.00" sourceLinked="1"/>
        <c:majorTickMark val="cross"/>
        <c:minorTickMark val="cross"/>
        <c:tickLblPos val="nextTo"/>
        <c:spPr>
          <a:ln>
            <a:noFill/>
          </a:ln>
        </c:spPr>
        <c:crossAx val="18942269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'5-4133'!$B$14:$B$25</c:f>
              <c:numCache>
                <c:formatCode>#,##0.00</c:formatCode>
                <c:ptCount val="12"/>
                <c:pt idx="0">
                  <c:v>233.26</c:v>
                </c:pt>
                <c:pt idx="1">
                  <c:v>119</c:v>
                </c:pt>
                <c:pt idx="2">
                  <c:v>92.17</c:v>
                </c:pt>
                <c:pt idx="3">
                  <c:v>91.09</c:v>
                </c:pt>
                <c:pt idx="4">
                  <c:v>106.38</c:v>
                </c:pt>
                <c:pt idx="5">
                  <c:v>94.49</c:v>
                </c:pt>
                <c:pt idx="6">
                  <c:v>110.99</c:v>
                </c:pt>
                <c:pt idx="7">
                  <c:v>113.23</c:v>
                </c:pt>
                <c:pt idx="8">
                  <c:v>141.59</c:v>
                </c:pt>
                <c:pt idx="9">
                  <c:v>244.52</c:v>
                </c:pt>
                <c:pt idx="10">
                  <c:v>153.84</c:v>
                </c:pt>
                <c:pt idx="11">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FA4-4EAD-94B3-9AA661E9CB85}"/>
            </c:ext>
          </c:extLst>
        </c:ser>
        <c:dLbls>
          <c:showLegendKey val="0"/>
          <c:showVal val="0"/>
          <c:showCatName val="0"/>
          <c:showSerName val="0"/>
          <c:showPercent val="0"/>
          <c:showBubbleSize val="0"/>
        </c:dLbls>
        <c:gapWidth val="150"/>
        <c:overlap val="100"/>
        <c:axId val="1810718821"/>
        <c:axId val="1287323055"/>
      </c:barChart>
      <c:catAx>
        <c:axId val="181071882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87323055"/>
        <c:crosses val="autoZero"/>
        <c:auto val="1"/>
        <c:lblAlgn val="ctr"/>
        <c:lblOffset val="100"/>
        <c:noMultiLvlLbl val="1"/>
      </c:catAx>
      <c:valAx>
        <c:axId val="128732305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107188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BC-4D68-BC70-604B7F726F99}"/>
            </c:ext>
          </c:extLst>
        </c:ser>
        <c:dLbls>
          <c:showLegendKey val="0"/>
          <c:showVal val="0"/>
          <c:showCatName val="0"/>
          <c:showSerName val="0"/>
          <c:showPercent val="0"/>
          <c:showBubbleSize val="0"/>
        </c:dLbls>
        <c:gapWidth val="150"/>
        <c:overlap val="100"/>
        <c:axId val="943963639"/>
        <c:axId val="1387240803"/>
      </c:barChart>
      <c:catAx>
        <c:axId val="94396363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87240803"/>
        <c:crosses val="autoZero"/>
        <c:auto val="1"/>
        <c:lblAlgn val="ctr"/>
        <c:lblOffset val="100"/>
        <c:noMultiLvlLbl val="1"/>
      </c:catAx>
      <c:valAx>
        <c:axId val="138724080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9439636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C8-4DBE-AED0-578B28F28897}"/>
            </c:ext>
          </c:extLst>
        </c:ser>
        <c:dLbls>
          <c:showLegendKey val="0"/>
          <c:showVal val="0"/>
          <c:showCatName val="0"/>
          <c:showSerName val="0"/>
          <c:showPercent val="0"/>
          <c:showBubbleSize val="0"/>
        </c:dLbls>
        <c:gapWidth val="150"/>
        <c:overlap val="100"/>
        <c:axId val="1170568547"/>
        <c:axId val="77485608"/>
      </c:barChart>
      <c:catAx>
        <c:axId val="117056854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7485608"/>
        <c:crosses val="autoZero"/>
        <c:auto val="1"/>
        <c:lblAlgn val="ctr"/>
        <c:lblOffset val="100"/>
        <c:noMultiLvlLbl val="1"/>
      </c:catAx>
      <c:valAx>
        <c:axId val="7748560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1705685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E2-4472-B699-869BCEE98F71}"/>
            </c:ext>
          </c:extLst>
        </c:ser>
        <c:dLbls>
          <c:showLegendKey val="0"/>
          <c:showVal val="0"/>
          <c:showCatName val="0"/>
          <c:showSerName val="0"/>
          <c:showPercent val="0"/>
          <c:showBubbleSize val="0"/>
        </c:dLbls>
        <c:gapWidth val="150"/>
        <c:overlap val="100"/>
        <c:axId val="1068640473"/>
        <c:axId val="1075828920"/>
      </c:barChart>
      <c:catAx>
        <c:axId val="106864047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75828920"/>
        <c:crosses val="autoZero"/>
        <c:auto val="1"/>
        <c:lblAlgn val="ctr"/>
        <c:lblOffset val="100"/>
        <c:noMultiLvlLbl val="1"/>
      </c:catAx>
      <c:valAx>
        <c:axId val="107582892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6864047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E9-4EE1-AB2D-E750E6C218D9}"/>
            </c:ext>
          </c:extLst>
        </c:ser>
        <c:dLbls>
          <c:showLegendKey val="0"/>
          <c:showVal val="0"/>
          <c:showCatName val="0"/>
          <c:showSerName val="0"/>
          <c:showPercent val="0"/>
          <c:showBubbleSize val="0"/>
        </c:dLbls>
        <c:gapWidth val="150"/>
        <c:overlap val="100"/>
        <c:axId val="1945868441"/>
        <c:axId val="1624110282"/>
      </c:barChart>
      <c:catAx>
        <c:axId val="194586844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24110282"/>
        <c:crosses val="autoZero"/>
        <c:auto val="1"/>
        <c:lblAlgn val="ctr"/>
        <c:lblOffset val="100"/>
        <c:noMultiLvlLbl val="1"/>
      </c:catAx>
      <c:valAx>
        <c:axId val="16241102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458684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0C-40D7-A150-7BBF38AF1DA2}"/>
            </c:ext>
          </c:extLst>
        </c:ser>
        <c:dLbls>
          <c:showLegendKey val="0"/>
          <c:showVal val="0"/>
          <c:showCatName val="0"/>
          <c:showSerName val="0"/>
          <c:showPercent val="0"/>
          <c:showBubbleSize val="0"/>
        </c:dLbls>
        <c:gapWidth val="150"/>
        <c:overlap val="100"/>
        <c:axId val="1466209886"/>
        <c:axId val="1242734293"/>
      </c:barChart>
      <c:catAx>
        <c:axId val="14662098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2734293"/>
        <c:crosses val="autoZero"/>
        <c:auto val="1"/>
        <c:lblAlgn val="ctr"/>
        <c:lblOffset val="100"/>
        <c:noMultiLvlLbl val="1"/>
      </c:catAx>
      <c:valAx>
        <c:axId val="1242734293"/>
        <c:scaling>
          <c:orientation val="minMax"/>
        </c:scaling>
        <c:delete val="0"/>
        <c:axPos val="l"/>
        <c:numFmt formatCode="0.00" sourceLinked="1"/>
        <c:majorTickMark val="cross"/>
        <c:minorTickMark val="cross"/>
        <c:tickLblPos val="nextTo"/>
        <c:spPr>
          <a:ln>
            <a:noFill/>
          </a:ln>
        </c:spPr>
        <c:crossAx val="14662098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38-4026-87D6-1AA47CBE8CB4}"/>
            </c:ext>
          </c:extLst>
        </c:ser>
        <c:dLbls>
          <c:showLegendKey val="0"/>
          <c:showVal val="0"/>
          <c:showCatName val="0"/>
          <c:showSerName val="0"/>
          <c:showPercent val="0"/>
          <c:showBubbleSize val="0"/>
        </c:dLbls>
        <c:gapWidth val="150"/>
        <c:overlap val="100"/>
        <c:axId val="1008954240"/>
        <c:axId val="1364125781"/>
      </c:barChart>
      <c:catAx>
        <c:axId val="100895424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64125781"/>
        <c:crosses val="autoZero"/>
        <c:auto val="1"/>
        <c:lblAlgn val="ctr"/>
        <c:lblOffset val="100"/>
        <c:noMultiLvlLbl val="1"/>
      </c:catAx>
      <c:valAx>
        <c:axId val="136412578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0895424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DB4-4C4B-B172-E4D2136F585E}"/>
            </c:ext>
          </c:extLst>
        </c:ser>
        <c:dLbls>
          <c:showLegendKey val="0"/>
          <c:showVal val="0"/>
          <c:showCatName val="0"/>
          <c:showSerName val="0"/>
          <c:showPercent val="0"/>
          <c:showBubbleSize val="0"/>
        </c:dLbls>
        <c:gapWidth val="150"/>
        <c:overlap val="100"/>
        <c:axId val="625885213"/>
        <c:axId val="1037173052"/>
      </c:barChart>
      <c:catAx>
        <c:axId val="62588521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37173052"/>
        <c:crosses val="autoZero"/>
        <c:auto val="1"/>
        <c:lblAlgn val="ctr"/>
        <c:lblOffset val="100"/>
        <c:noMultiLvlLbl val="1"/>
      </c:catAx>
      <c:valAx>
        <c:axId val="103717305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62588521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65-49EA-B5B8-10FFA8D92852}"/>
            </c:ext>
          </c:extLst>
        </c:ser>
        <c:dLbls>
          <c:showLegendKey val="0"/>
          <c:showVal val="0"/>
          <c:showCatName val="0"/>
          <c:showSerName val="0"/>
          <c:showPercent val="0"/>
          <c:showBubbleSize val="0"/>
        </c:dLbls>
        <c:gapWidth val="150"/>
        <c:overlap val="100"/>
        <c:axId val="940963632"/>
        <c:axId val="1044179738"/>
      </c:barChart>
      <c:catAx>
        <c:axId val="94096363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4179738"/>
        <c:crosses val="autoZero"/>
        <c:auto val="1"/>
        <c:lblAlgn val="ctr"/>
        <c:lblOffset val="100"/>
        <c:noMultiLvlLbl val="1"/>
      </c:catAx>
      <c:valAx>
        <c:axId val="10441797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409636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B1-4BCE-BC09-00FEF1CE9A44}"/>
            </c:ext>
          </c:extLst>
        </c:ser>
        <c:dLbls>
          <c:showLegendKey val="0"/>
          <c:showVal val="0"/>
          <c:showCatName val="0"/>
          <c:showSerName val="0"/>
          <c:showPercent val="0"/>
          <c:showBubbleSize val="0"/>
        </c:dLbls>
        <c:gapWidth val="150"/>
        <c:overlap val="100"/>
        <c:axId val="2095218215"/>
        <c:axId val="1380549604"/>
      </c:barChart>
      <c:catAx>
        <c:axId val="209521821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80549604"/>
        <c:crosses val="autoZero"/>
        <c:auto val="1"/>
        <c:lblAlgn val="ctr"/>
        <c:lblOffset val="100"/>
        <c:noMultiLvlLbl val="1"/>
      </c:catAx>
      <c:valAx>
        <c:axId val="138054960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952182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3D-4100-A37A-7B992767878B}"/>
            </c:ext>
          </c:extLst>
        </c:ser>
        <c:dLbls>
          <c:showLegendKey val="0"/>
          <c:showVal val="0"/>
          <c:showCatName val="0"/>
          <c:showSerName val="0"/>
          <c:showPercent val="0"/>
          <c:showBubbleSize val="0"/>
        </c:dLbls>
        <c:gapWidth val="150"/>
        <c:overlap val="100"/>
        <c:axId val="101171664"/>
        <c:axId val="1027827898"/>
      </c:barChart>
      <c:catAx>
        <c:axId val="1011716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027827898"/>
        <c:crosses val="autoZero"/>
        <c:auto val="1"/>
        <c:lblAlgn val="ctr"/>
        <c:lblOffset val="100"/>
        <c:noMultiLvlLbl val="1"/>
      </c:catAx>
      <c:valAx>
        <c:axId val="1027827898"/>
        <c:scaling>
          <c:orientation val="minMax"/>
        </c:scaling>
        <c:delete val="0"/>
        <c:axPos val="l"/>
        <c:numFmt formatCode="0.00" sourceLinked="1"/>
        <c:majorTickMark val="cross"/>
        <c:minorTickMark val="cross"/>
        <c:tickLblPos val="nextTo"/>
        <c:spPr>
          <a:ln>
            <a:noFill/>
          </a:ln>
        </c:spPr>
        <c:crossAx val="1011716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A8-450C-9E52-44D0C779BC21}"/>
            </c:ext>
          </c:extLst>
        </c:ser>
        <c:dLbls>
          <c:showLegendKey val="0"/>
          <c:showVal val="0"/>
          <c:showCatName val="0"/>
          <c:showSerName val="0"/>
          <c:showPercent val="0"/>
          <c:showBubbleSize val="0"/>
        </c:dLbls>
        <c:gapWidth val="150"/>
        <c:overlap val="100"/>
        <c:axId val="573213553"/>
        <c:axId val="32725593"/>
      </c:barChart>
      <c:catAx>
        <c:axId val="57321355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2725593"/>
        <c:crosses val="autoZero"/>
        <c:auto val="1"/>
        <c:lblAlgn val="ctr"/>
        <c:lblOffset val="100"/>
        <c:noMultiLvlLbl val="1"/>
      </c:catAx>
      <c:valAx>
        <c:axId val="32725593"/>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5732135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9D-4E40-9E8D-84947CC8AA05}"/>
            </c:ext>
          </c:extLst>
        </c:ser>
        <c:dLbls>
          <c:showLegendKey val="0"/>
          <c:showVal val="0"/>
          <c:showCatName val="0"/>
          <c:showSerName val="0"/>
          <c:showPercent val="0"/>
          <c:showBubbleSize val="0"/>
        </c:dLbls>
        <c:gapWidth val="150"/>
        <c:overlap val="100"/>
        <c:axId val="5082287"/>
        <c:axId val="158223554"/>
      </c:barChart>
      <c:catAx>
        <c:axId val="508228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8223554"/>
        <c:crosses val="autoZero"/>
        <c:auto val="1"/>
        <c:lblAlgn val="ctr"/>
        <c:lblOffset val="100"/>
        <c:noMultiLvlLbl val="1"/>
      </c:catAx>
      <c:valAx>
        <c:axId val="1582235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50822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1C-4FBF-9985-9EDD51D4ADAA}"/>
            </c:ext>
          </c:extLst>
        </c:ser>
        <c:dLbls>
          <c:showLegendKey val="0"/>
          <c:showVal val="0"/>
          <c:showCatName val="0"/>
          <c:showSerName val="0"/>
          <c:showPercent val="0"/>
          <c:showBubbleSize val="0"/>
        </c:dLbls>
        <c:gapWidth val="150"/>
        <c:overlap val="100"/>
        <c:axId val="366759502"/>
        <c:axId val="1729202761"/>
      </c:barChart>
      <c:catAx>
        <c:axId val="36675950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29202761"/>
        <c:crosses val="autoZero"/>
        <c:auto val="1"/>
        <c:lblAlgn val="ctr"/>
        <c:lblOffset val="100"/>
        <c:noMultiLvlLbl val="1"/>
      </c:catAx>
      <c:valAx>
        <c:axId val="1729202761"/>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3667595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C9-4120-9BE9-9515FCBC1E74}"/>
            </c:ext>
          </c:extLst>
        </c:ser>
        <c:dLbls>
          <c:showLegendKey val="0"/>
          <c:showVal val="0"/>
          <c:showCatName val="0"/>
          <c:showSerName val="0"/>
          <c:showPercent val="0"/>
          <c:showBubbleSize val="0"/>
        </c:dLbls>
        <c:gapWidth val="150"/>
        <c:overlap val="100"/>
        <c:axId val="921731423"/>
        <c:axId val="373008131"/>
      </c:barChart>
      <c:catAx>
        <c:axId val="92173142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73008131"/>
        <c:crosses val="autoZero"/>
        <c:auto val="1"/>
        <c:lblAlgn val="ctr"/>
        <c:lblOffset val="100"/>
        <c:noMultiLvlLbl val="1"/>
      </c:catAx>
      <c:valAx>
        <c:axId val="3730081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21731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04-4E99-ACC4-89376801012E}"/>
            </c:ext>
          </c:extLst>
        </c:ser>
        <c:dLbls>
          <c:showLegendKey val="0"/>
          <c:showVal val="0"/>
          <c:showCatName val="0"/>
          <c:showSerName val="0"/>
          <c:showPercent val="0"/>
          <c:showBubbleSize val="0"/>
        </c:dLbls>
        <c:gapWidth val="150"/>
        <c:overlap val="100"/>
        <c:axId val="892492302"/>
        <c:axId val="824228610"/>
      </c:barChart>
      <c:catAx>
        <c:axId val="89249230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24228610"/>
        <c:crosses val="autoZero"/>
        <c:auto val="1"/>
        <c:lblAlgn val="ctr"/>
        <c:lblOffset val="100"/>
        <c:noMultiLvlLbl val="1"/>
      </c:catAx>
      <c:valAx>
        <c:axId val="8242286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8924923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DF-41A2-A451-FE2994211AC8}"/>
            </c:ext>
          </c:extLst>
        </c:ser>
        <c:dLbls>
          <c:showLegendKey val="0"/>
          <c:showVal val="0"/>
          <c:showCatName val="0"/>
          <c:showSerName val="0"/>
          <c:showPercent val="0"/>
          <c:showBubbleSize val="0"/>
        </c:dLbls>
        <c:gapWidth val="150"/>
        <c:overlap val="100"/>
        <c:axId val="1817604349"/>
        <c:axId val="282565915"/>
      </c:barChart>
      <c:catAx>
        <c:axId val="1817604349"/>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282565915"/>
        <c:crosses val="autoZero"/>
        <c:auto val="1"/>
        <c:lblAlgn val="ctr"/>
        <c:lblOffset val="100"/>
        <c:noMultiLvlLbl val="1"/>
      </c:catAx>
      <c:valAx>
        <c:axId val="282565915"/>
        <c:scaling>
          <c:orientation val="minMax"/>
        </c:scaling>
        <c:delete val="0"/>
        <c:axPos val="l"/>
        <c:numFmt formatCode="0.00" sourceLinked="1"/>
        <c:majorTickMark val="cross"/>
        <c:minorTickMark val="cross"/>
        <c:tickLblPos val="nextTo"/>
        <c:spPr>
          <a:ln>
            <a:noFill/>
          </a:ln>
        </c:spPr>
        <c:crossAx val="18176043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3F-4090-B2E0-2A00768A8A14}"/>
            </c:ext>
          </c:extLst>
        </c:ser>
        <c:dLbls>
          <c:showLegendKey val="0"/>
          <c:showVal val="0"/>
          <c:showCatName val="0"/>
          <c:showSerName val="0"/>
          <c:showPercent val="0"/>
          <c:showBubbleSize val="0"/>
        </c:dLbls>
        <c:gapWidth val="150"/>
        <c:overlap val="100"/>
        <c:axId val="782737449"/>
        <c:axId val="1658625619"/>
      </c:barChart>
      <c:catAx>
        <c:axId val="78273744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58625619"/>
        <c:crosses val="autoZero"/>
        <c:auto val="1"/>
        <c:lblAlgn val="ctr"/>
        <c:lblOffset val="100"/>
        <c:noMultiLvlLbl val="1"/>
      </c:catAx>
      <c:valAx>
        <c:axId val="16586256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7827374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04-478F-BC35-250941174B7F}"/>
            </c:ext>
          </c:extLst>
        </c:ser>
        <c:dLbls>
          <c:showLegendKey val="0"/>
          <c:showVal val="0"/>
          <c:showCatName val="0"/>
          <c:showSerName val="0"/>
          <c:showPercent val="0"/>
          <c:showBubbleSize val="0"/>
        </c:dLbls>
        <c:gapWidth val="150"/>
        <c:overlap val="100"/>
        <c:axId val="462996688"/>
        <c:axId val="1979005629"/>
      </c:barChart>
      <c:catAx>
        <c:axId val="4629966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79005629"/>
        <c:crosses val="autoZero"/>
        <c:auto val="1"/>
        <c:lblAlgn val="ctr"/>
        <c:lblOffset val="100"/>
        <c:noMultiLvlLbl val="1"/>
      </c:catAx>
      <c:valAx>
        <c:axId val="1979005629"/>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4629966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EE-492C-8CC7-A8B8BD2FF9A4}"/>
            </c:ext>
          </c:extLst>
        </c:ser>
        <c:dLbls>
          <c:showLegendKey val="0"/>
          <c:showVal val="0"/>
          <c:showCatName val="0"/>
          <c:showSerName val="0"/>
          <c:showPercent val="0"/>
          <c:showBubbleSize val="0"/>
        </c:dLbls>
        <c:gapWidth val="150"/>
        <c:overlap val="100"/>
        <c:axId val="869989042"/>
        <c:axId val="710404702"/>
      </c:barChart>
      <c:catAx>
        <c:axId val="86998904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10404702"/>
        <c:crosses val="autoZero"/>
        <c:auto val="1"/>
        <c:lblAlgn val="ctr"/>
        <c:lblOffset val="100"/>
        <c:noMultiLvlLbl val="1"/>
      </c:catAx>
      <c:valAx>
        <c:axId val="7104047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99890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57-4C3A-A18D-AD687850B3F8}"/>
            </c:ext>
          </c:extLst>
        </c:ser>
        <c:dLbls>
          <c:showLegendKey val="0"/>
          <c:showVal val="0"/>
          <c:showCatName val="0"/>
          <c:showSerName val="0"/>
          <c:showPercent val="0"/>
          <c:showBubbleSize val="0"/>
        </c:dLbls>
        <c:gapWidth val="150"/>
        <c:overlap val="100"/>
        <c:axId val="202850259"/>
        <c:axId val="288832122"/>
      </c:barChart>
      <c:catAx>
        <c:axId val="20285025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88832122"/>
        <c:crosses val="autoZero"/>
        <c:auto val="1"/>
        <c:lblAlgn val="ctr"/>
        <c:lblOffset val="100"/>
        <c:noMultiLvlLbl val="1"/>
      </c:catAx>
      <c:valAx>
        <c:axId val="28883212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28502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8C-406D-B7CE-243B071DC76A}"/>
            </c:ext>
          </c:extLst>
        </c:ser>
        <c:dLbls>
          <c:showLegendKey val="0"/>
          <c:showVal val="0"/>
          <c:showCatName val="0"/>
          <c:showSerName val="0"/>
          <c:showPercent val="0"/>
          <c:showBubbleSize val="0"/>
        </c:dLbls>
        <c:gapWidth val="150"/>
        <c:overlap val="100"/>
        <c:axId val="4993269"/>
        <c:axId val="753270919"/>
      </c:barChart>
      <c:catAx>
        <c:axId val="49932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53270919"/>
        <c:crosses val="autoZero"/>
        <c:auto val="1"/>
        <c:lblAlgn val="ctr"/>
        <c:lblOffset val="100"/>
        <c:noMultiLvlLbl val="1"/>
      </c:catAx>
      <c:valAx>
        <c:axId val="753270919"/>
        <c:scaling>
          <c:orientation val="minMax"/>
        </c:scaling>
        <c:delete val="0"/>
        <c:axPos val="l"/>
        <c:numFmt formatCode="0.00" sourceLinked="1"/>
        <c:majorTickMark val="cross"/>
        <c:minorTickMark val="cross"/>
        <c:tickLblPos val="nextTo"/>
        <c:spPr>
          <a:ln>
            <a:noFill/>
          </a:ln>
        </c:spPr>
        <c:crossAx val="49932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E9-4A35-8BD4-18E11104D6FE}"/>
            </c:ext>
          </c:extLst>
        </c:ser>
        <c:dLbls>
          <c:showLegendKey val="0"/>
          <c:showVal val="0"/>
          <c:showCatName val="0"/>
          <c:showSerName val="0"/>
          <c:showPercent val="0"/>
          <c:showBubbleSize val="0"/>
        </c:dLbls>
        <c:gapWidth val="150"/>
        <c:overlap val="100"/>
        <c:axId val="330990751"/>
        <c:axId val="1048000257"/>
      </c:barChart>
      <c:catAx>
        <c:axId val="33099075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000257"/>
        <c:crosses val="autoZero"/>
        <c:auto val="1"/>
        <c:lblAlgn val="ctr"/>
        <c:lblOffset val="100"/>
        <c:noMultiLvlLbl val="1"/>
      </c:catAx>
      <c:valAx>
        <c:axId val="10480002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9907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AA-4A2F-8878-56E32C6602E4}"/>
            </c:ext>
          </c:extLst>
        </c:ser>
        <c:dLbls>
          <c:showLegendKey val="0"/>
          <c:showVal val="0"/>
          <c:showCatName val="0"/>
          <c:showSerName val="0"/>
          <c:showPercent val="0"/>
          <c:showBubbleSize val="0"/>
        </c:dLbls>
        <c:gapWidth val="150"/>
        <c:overlap val="100"/>
        <c:axId val="599012866"/>
        <c:axId val="1398145710"/>
      </c:barChart>
      <c:catAx>
        <c:axId val="59901286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98145710"/>
        <c:crosses val="autoZero"/>
        <c:auto val="1"/>
        <c:lblAlgn val="ctr"/>
        <c:lblOffset val="100"/>
        <c:noMultiLvlLbl val="1"/>
      </c:catAx>
      <c:valAx>
        <c:axId val="13981457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5990128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EF-4269-A12B-A317E1513C6E}"/>
            </c:ext>
          </c:extLst>
        </c:ser>
        <c:dLbls>
          <c:showLegendKey val="0"/>
          <c:showVal val="0"/>
          <c:showCatName val="0"/>
          <c:showSerName val="0"/>
          <c:showPercent val="0"/>
          <c:showBubbleSize val="0"/>
        </c:dLbls>
        <c:gapWidth val="150"/>
        <c:overlap val="100"/>
        <c:axId val="109838601"/>
        <c:axId val="1383150031"/>
      </c:barChart>
      <c:catAx>
        <c:axId val="10983860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83150031"/>
        <c:crosses val="autoZero"/>
        <c:auto val="1"/>
        <c:lblAlgn val="ctr"/>
        <c:lblOffset val="100"/>
        <c:noMultiLvlLbl val="1"/>
      </c:catAx>
      <c:valAx>
        <c:axId val="1383150031"/>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0983860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F2-4141-8B6E-3D3CE2EA2B87}"/>
            </c:ext>
          </c:extLst>
        </c:ser>
        <c:dLbls>
          <c:showLegendKey val="0"/>
          <c:showVal val="0"/>
          <c:showCatName val="0"/>
          <c:showSerName val="0"/>
          <c:showPercent val="0"/>
          <c:showBubbleSize val="0"/>
        </c:dLbls>
        <c:gapWidth val="150"/>
        <c:overlap val="100"/>
        <c:axId val="1868861903"/>
        <c:axId val="52321856"/>
      </c:barChart>
      <c:catAx>
        <c:axId val="186886190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2321856"/>
        <c:crosses val="autoZero"/>
        <c:auto val="1"/>
        <c:lblAlgn val="ctr"/>
        <c:lblOffset val="100"/>
        <c:noMultiLvlLbl val="1"/>
      </c:catAx>
      <c:valAx>
        <c:axId val="523218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688619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08-42E8-BE51-F6C0AA221391}"/>
            </c:ext>
          </c:extLst>
        </c:ser>
        <c:dLbls>
          <c:showLegendKey val="0"/>
          <c:showVal val="0"/>
          <c:showCatName val="0"/>
          <c:showSerName val="0"/>
          <c:showPercent val="0"/>
          <c:showBubbleSize val="0"/>
        </c:dLbls>
        <c:gapWidth val="150"/>
        <c:overlap val="100"/>
        <c:axId val="1640585737"/>
        <c:axId val="1056909549"/>
      </c:barChart>
      <c:catAx>
        <c:axId val="164058573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56909549"/>
        <c:crosses val="autoZero"/>
        <c:auto val="1"/>
        <c:lblAlgn val="ctr"/>
        <c:lblOffset val="100"/>
        <c:noMultiLvlLbl val="1"/>
      </c:catAx>
      <c:valAx>
        <c:axId val="10569095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405857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45-483B-ACCA-6E71D16E15F2}"/>
            </c:ext>
          </c:extLst>
        </c:ser>
        <c:dLbls>
          <c:showLegendKey val="0"/>
          <c:showVal val="0"/>
          <c:showCatName val="0"/>
          <c:showSerName val="0"/>
          <c:showPercent val="0"/>
          <c:showBubbleSize val="0"/>
        </c:dLbls>
        <c:gapWidth val="150"/>
        <c:overlap val="100"/>
        <c:axId val="1932409666"/>
        <c:axId val="328106898"/>
      </c:barChart>
      <c:catAx>
        <c:axId val="193240966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28106898"/>
        <c:crosses val="autoZero"/>
        <c:auto val="1"/>
        <c:lblAlgn val="ctr"/>
        <c:lblOffset val="100"/>
        <c:noMultiLvlLbl val="1"/>
      </c:catAx>
      <c:valAx>
        <c:axId val="328106898"/>
        <c:scaling>
          <c:orientation val="minMax"/>
        </c:scaling>
        <c:delete val="0"/>
        <c:axPos val="l"/>
        <c:numFmt formatCode="0.00" sourceLinked="1"/>
        <c:majorTickMark val="cross"/>
        <c:minorTickMark val="cross"/>
        <c:tickLblPos val="nextTo"/>
        <c:spPr>
          <a:ln>
            <a:noFill/>
          </a:ln>
        </c:spPr>
        <c:crossAx val="19324096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432.72</c:v>
                </c:pt>
                <c:pt idx="1">
                  <c:v>343.59</c:v>
                </c:pt>
                <c:pt idx="2">
                  <c:v>345.8</c:v>
                </c:pt>
                <c:pt idx="3">
                  <c:v>311.44</c:v>
                </c:pt>
                <c:pt idx="4">
                  <c:v>317.74</c:v>
                </c:pt>
                <c:pt idx="5">
                  <c:v>319.45999999999998</c:v>
                </c:pt>
                <c:pt idx="6">
                  <c:v>472.12</c:v>
                </c:pt>
                <c:pt idx="7">
                  <c:v>508.01</c:v>
                </c:pt>
                <c:pt idx="8">
                  <c:v>689.09</c:v>
                </c:pt>
                <c:pt idx="9">
                  <c:v>405.1</c:v>
                </c:pt>
                <c:pt idx="10" formatCode="#,##0.00">
                  <c:v>315.69</c:v>
                </c:pt>
                <c:pt idx="11">
                  <c:v>362.43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AD-4CCE-A942-22954928B98C}"/>
            </c:ext>
          </c:extLst>
        </c:ser>
        <c:dLbls>
          <c:showLegendKey val="0"/>
          <c:showVal val="0"/>
          <c:showCatName val="0"/>
          <c:showSerName val="0"/>
          <c:showPercent val="0"/>
          <c:showBubbleSize val="0"/>
        </c:dLbls>
        <c:gapWidth val="150"/>
        <c:overlap val="100"/>
        <c:axId val="1250359583"/>
        <c:axId val="275743875"/>
      </c:barChart>
      <c:catAx>
        <c:axId val="12503595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75743875"/>
        <c:crosses val="autoZero"/>
        <c:auto val="1"/>
        <c:lblAlgn val="ctr"/>
        <c:lblOffset val="100"/>
        <c:noMultiLvlLbl val="1"/>
      </c:catAx>
      <c:valAx>
        <c:axId val="2757438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503595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2F-4008-93E6-48064425F18D}"/>
            </c:ext>
          </c:extLst>
        </c:ser>
        <c:dLbls>
          <c:showLegendKey val="0"/>
          <c:showVal val="0"/>
          <c:showCatName val="0"/>
          <c:showSerName val="0"/>
          <c:showPercent val="0"/>
          <c:showBubbleSize val="0"/>
        </c:dLbls>
        <c:gapWidth val="150"/>
        <c:overlap val="100"/>
        <c:axId val="1982218163"/>
        <c:axId val="1186685070"/>
      </c:barChart>
      <c:catAx>
        <c:axId val="198221816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86685070"/>
        <c:crosses val="autoZero"/>
        <c:auto val="1"/>
        <c:lblAlgn val="ctr"/>
        <c:lblOffset val="100"/>
        <c:noMultiLvlLbl val="1"/>
      </c:catAx>
      <c:valAx>
        <c:axId val="1186685070"/>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98221816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38568.5</c:v>
                </c:pt>
                <c:pt idx="1">
                  <c:v>32621.97</c:v>
                </c:pt>
                <c:pt idx="2">
                  <c:v>32821.29</c:v>
                </c:pt>
                <c:pt idx="3">
                  <c:v>29764.95</c:v>
                </c:pt>
                <c:pt idx="4">
                  <c:v>30765.05</c:v>
                </c:pt>
                <c:pt idx="5">
                  <c:v>30922.560000000001</c:v>
                </c:pt>
                <c:pt idx="6">
                  <c:v>51584.24</c:v>
                </c:pt>
                <c:pt idx="7">
                  <c:v>54774.43</c:v>
                </c:pt>
                <c:pt idx="8">
                  <c:v>73593.23</c:v>
                </c:pt>
                <c:pt idx="9">
                  <c:v>43796.22</c:v>
                </c:pt>
                <c:pt idx="10">
                  <c:v>29537.24</c:v>
                </c:pt>
                <c:pt idx="11">
                  <c:v>33670.74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B-4525-812C-43D14B0051C3}"/>
            </c:ext>
          </c:extLst>
        </c:ser>
        <c:dLbls>
          <c:showLegendKey val="0"/>
          <c:showVal val="0"/>
          <c:showCatName val="0"/>
          <c:showSerName val="0"/>
          <c:showPercent val="0"/>
          <c:showBubbleSize val="0"/>
        </c:dLbls>
        <c:gapWidth val="150"/>
        <c:overlap val="100"/>
        <c:axId val="1975757130"/>
        <c:axId val="1712001328"/>
      </c:barChart>
      <c:catAx>
        <c:axId val="197575713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12001328"/>
        <c:crosses val="autoZero"/>
        <c:auto val="1"/>
        <c:lblAlgn val="ctr"/>
        <c:lblOffset val="100"/>
        <c:noMultiLvlLbl val="1"/>
      </c:catAx>
      <c:valAx>
        <c:axId val="17120013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7575713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0.29740206185567014</c:v>
                </c:pt>
                <c:pt idx="1">
                  <c:v>0.2361443298969072</c:v>
                </c:pt>
                <c:pt idx="2">
                  <c:v>0.23766323024054983</c:v>
                </c:pt>
                <c:pt idx="3">
                  <c:v>0.21404810996563572</c:v>
                </c:pt>
                <c:pt idx="4">
                  <c:v>0.21837800687285225</c:v>
                </c:pt>
                <c:pt idx="5">
                  <c:v>0.21956013745704467</c:v>
                </c:pt>
                <c:pt idx="6">
                  <c:v>0.32448109965635741</c:v>
                </c:pt>
                <c:pt idx="7">
                  <c:v>0.34914776632302402</c:v>
                </c:pt>
                <c:pt idx="8">
                  <c:v>0.47360137457044676</c:v>
                </c:pt>
                <c:pt idx="9">
                  <c:v>0.27841924398625434</c:v>
                </c:pt>
                <c:pt idx="10">
                  <c:v>0.21696907216494846</c:v>
                </c:pt>
                <c:pt idx="11">
                  <c:v>0.24909278350515465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FF-4D9E-A4DD-2A0706115718}"/>
            </c:ext>
          </c:extLst>
        </c:ser>
        <c:dLbls>
          <c:showLegendKey val="0"/>
          <c:showVal val="0"/>
          <c:showCatName val="0"/>
          <c:showSerName val="0"/>
          <c:showPercent val="0"/>
          <c:showBubbleSize val="0"/>
        </c:dLbls>
        <c:gapWidth val="150"/>
        <c:overlap val="100"/>
        <c:axId val="107715690"/>
        <c:axId val="748099862"/>
      </c:barChart>
      <c:catAx>
        <c:axId val="10771569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8099862"/>
        <c:crosses val="autoZero"/>
        <c:auto val="1"/>
        <c:lblAlgn val="ctr"/>
        <c:lblOffset val="100"/>
        <c:noMultiLvlLbl val="1"/>
      </c:catAx>
      <c:valAx>
        <c:axId val="74809986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77156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88-470E-8EB4-84B35912377D}"/>
            </c:ext>
          </c:extLst>
        </c:ser>
        <c:dLbls>
          <c:showLegendKey val="0"/>
          <c:showVal val="0"/>
          <c:showCatName val="0"/>
          <c:showSerName val="0"/>
          <c:showPercent val="0"/>
          <c:showBubbleSize val="0"/>
        </c:dLbls>
        <c:gapWidth val="150"/>
        <c:overlap val="100"/>
        <c:axId val="1958107360"/>
        <c:axId val="757678430"/>
      </c:barChart>
      <c:catAx>
        <c:axId val="19581073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57678430"/>
        <c:crosses val="autoZero"/>
        <c:auto val="1"/>
        <c:lblAlgn val="ctr"/>
        <c:lblOffset val="100"/>
        <c:noMultiLvlLbl val="1"/>
      </c:catAx>
      <c:valAx>
        <c:axId val="757678430"/>
        <c:scaling>
          <c:orientation val="minMax"/>
        </c:scaling>
        <c:delete val="0"/>
        <c:axPos val="l"/>
        <c:numFmt formatCode="0.00" sourceLinked="1"/>
        <c:majorTickMark val="cross"/>
        <c:minorTickMark val="cross"/>
        <c:tickLblPos val="nextTo"/>
        <c:spPr>
          <a:ln>
            <a:noFill/>
          </a:ln>
        </c:spPr>
        <c:crossAx val="19581073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D5-4C11-B2BF-596E5B5449E3}"/>
            </c:ext>
          </c:extLst>
        </c:ser>
        <c:dLbls>
          <c:showLegendKey val="0"/>
          <c:showVal val="0"/>
          <c:showCatName val="0"/>
          <c:showSerName val="0"/>
          <c:showPercent val="0"/>
          <c:showBubbleSize val="0"/>
        </c:dLbls>
        <c:gapWidth val="150"/>
        <c:overlap val="100"/>
        <c:axId val="1037886576"/>
        <c:axId val="1423561489"/>
      </c:barChart>
      <c:catAx>
        <c:axId val="103788657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23561489"/>
        <c:crosses val="autoZero"/>
        <c:auto val="1"/>
        <c:lblAlgn val="ctr"/>
        <c:lblOffset val="100"/>
        <c:noMultiLvlLbl val="1"/>
      </c:catAx>
      <c:valAx>
        <c:axId val="142356148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378865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115.64</c:v>
                </c:pt>
                <c:pt idx="1">
                  <c:v>101.9</c:v>
                </c:pt>
                <c:pt idx="2">
                  <c:v>114.05</c:v>
                </c:pt>
                <c:pt idx="3">
                  <c:v>114.08</c:v>
                </c:pt>
                <c:pt idx="4">
                  <c:v>107.21</c:v>
                </c:pt>
                <c:pt idx="5">
                  <c:v>104.89</c:v>
                </c:pt>
                <c:pt idx="6">
                  <c:v>118.98</c:v>
                </c:pt>
                <c:pt idx="7">
                  <c:v>113.92</c:v>
                </c:pt>
                <c:pt idx="8">
                  <c:v>106.21</c:v>
                </c:pt>
                <c:pt idx="9">
                  <c:v>112.85</c:v>
                </c:pt>
                <c:pt idx="10" formatCode="#,##0.00">
                  <c:v>98.7</c:v>
                </c:pt>
                <c:pt idx="11">
                  <c:v>83.72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81-4314-B99B-A6A64C1133F0}"/>
            </c:ext>
          </c:extLst>
        </c:ser>
        <c:dLbls>
          <c:showLegendKey val="0"/>
          <c:showVal val="0"/>
          <c:showCatName val="0"/>
          <c:showSerName val="0"/>
          <c:showPercent val="0"/>
          <c:showBubbleSize val="0"/>
        </c:dLbls>
        <c:gapWidth val="150"/>
        <c:overlap val="100"/>
        <c:axId val="2125026688"/>
        <c:axId val="2057165880"/>
      </c:barChart>
      <c:catAx>
        <c:axId val="212502668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57165880"/>
        <c:crosses val="autoZero"/>
        <c:auto val="1"/>
        <c:lblAlgn val="ctr"/>
        <c:lblOffset val="100"/>
        <c:noMultiLvlLbl val="1"/>
      </c:catAx>
      <c:valAx>
        <c:axId val="20571658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250266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2B-4C77-8BE5-56AE9487BC5A}"/>
            </c:ext>
          </c:extLst>
        </c:ser>
        <c:dLbls>
          <c:showLegendKey val="0"/>
          <c:showVal val="0"/>
          <c:showCatName val="0"/>
          <c:showSerName val="0"/>
          <c:showPercent val="0"/>
          <c:showBubbleSize val="0"/>
        </c:dLbls>
        <c:gapWidth val="150"/>
        <c:overlap val="100"/>
        <c:axId val="65549082"/>
        <c:axId val="722037031"/>
      </c:barChart>
      <c:catAx>
        <c:axId val="6554908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22037031"/>
        <c:crosses val="autoZero"/>
        <c:auto val="1"/>
        <c:lblAlgn val="ctr"/>
        <c:lblOffset val="100"/>
        <c:noMultiLvlLbl val="1"/>
      </c:catAx>
      <c:valAx>
        <c:axId val="722037031"/>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655490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9402.43</c:v>
                </c:pt>
                <c:pt idx="1">
                  <c:v>8325.76</c:v>
                </c:pt>
                <c:pt idx="2">
                  <c:v>9041.7999999999993</c:v>
                </c:pt>
                <c:pt idx="3">
                  <c:v>9054.92</c:v>
                </c:pt>
                <c:pt idx="4">
                  <c:v>8771.69</c:v>
                </c:pt>
                <c:pt idx="5">
                  <c:v>8632.81</c:v>
                </c:pt>
                <c:pt idx="6">
                  <c:v>9424.41</c:v>
                </c:pt>
                <c:pt idx="7">
                  <c:v>9031.73</c:v>
                </c:pt>
                <c:pt idx="8">
                  <c:v>8577.83</c:v>
                </c:pt>
                <c:pt idx="9">
                  <c:v>8911.42</c:v>
                </c:pt>
                <c:pt idx="10">
                  <c:v>7871.37</c:v>
                </c:pt>
                <c:pt idx="11">
                  <c:v>7021.07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2B-4EED-A3DA-1982BFAA8B45}"/>
            </c:ext>
          </c:extLst>
        </c:ser>
        <c:dLbls>
          <c:showLegendKey val="0"/>
          <c:showVal val="0"/>
          <c:showCatName val="0"/>
          <c:showSerName val="0"/>
          <c:showPercent val="0"/>
          <c:showBubbleSize val="0"/>
        </c:dLbls>
        <c:gapWidth val="150"/>
        <c:overlap val="100"/>
        <c:axId val="916655945"/>
        <c:axId val="2123749515"/>
      </c:barChart>
      <c:catAx>
        <c:axId val="91665594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23749515"/>
        <c:crosses val="autoZero"/>
        <c:auto val="1"/>
        <c:lblAlgn val="ctr"/>
        <c:lblOffset val="100"/>
        <c:noMultiLvlLbl val="1"/>
      </c:catAx>
      <c:valAx>
        <c:axId val="21237495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1665594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7.9477663230240553E-2</c:v>
                </c:pt>
                <c:pt idx="1">
                  <c:v>7.0034364261168394E-2</c:v>
                </c:pt>
                <c:pt idx="2">
                  <c:v>7.8384879725085913E-2</c:v>
                </c:pt>
                <c:pt idx="3">
                  <c:v>7.8405498281786945E-2</c:v>
                </c:pt>
                <c:pt idx="4">
                  <c:v>7.3683848797250859E-2</c:v>
                </c:pt>
                <c:pt idx="5">
                  <c:v>7.2089347079037802E-2</c:v>
                </c:pt>
                <c:pt idx="6">
                  <c:v>8.177319587628866E-2</c:v>
                </c:pt>
                <c:pt idx="7">
                  <c:v>7.8295532646048105E-2</c:v>
                </c:pt>
                <c:pt idx="8">
                  <c:v>7.2996563573883164E-2</c:v>
                </c:pt>
                <c:pt idx="9">
                  <c:v>7.7560137457044667E-2</c:v>
                </c:pt>
                <c:pt idx="10">
                  <c:v>6.7835051546391759E-2</c:v>
                </c:pt>
                <c:pt idx="11">
                  <c:v>5.7539518900343645E-2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67-49C1-A6BE-636680EFEF02}"/>
            </c:ext>
          </c:extLst>
        </c:ser>
        <c:dLbls>
          <c:showLegendKey val="0"/>
          <c:showVal val="0"/>
          <c:showCatName val="0"/>
          <c:showSerName val="0"/>
          <c:showPercent val="0"/>
          <c:showBubbleSize val="0"/>
        </c:dLbls>
        <c:gapWidth val="150"/>
        <c:overlap val="100"/>
        <c:axId val="1396591267"/>
        <c:axId val="233228996"/>
      </c:barChart>
      <c:catAx>
        <c:axId val="139659126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33228996"/>
        <c:crosses val="autoZero"/>
        <c:auto val="1"/>
        <c:lblAlgn val="ctr"/>
        <c:lblOffset val="100"/>
        <c:noMultiLvlLbl val="1"/>
      </c:catAx>
      <c:valAx>
        <c:axId val="2332289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9659126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AA-41FD-A3EE-2366083E84A7}"/>
            </c:ext>
          </c:extLst>
        </c:ser>
        <c:dLbls>
          <c:showLegendKey val="0"/>
          <c:showVal val="0"/>
          <c:showCatName val="0"/>
          <c:showSerName val="0"/>
          <c:showPercent val="0"/>
          <c:showBubbleSize val="0"/>
        </c:dLbls>
        <c:gapWidth val="150"/>
        <c:overlap val="100"/>
        <c:axId val="374982506"/>
        <c:axId val="1855265999"/>
      </c:barChart>
      <c:catAx>
        <c:axId val="3749825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5265999"/>
        <c:crosses val="autoZero"/>
        <c:auto val="1"/>
        <c:lblAlgn val="ctr"/>
        <c:lblOffset val="100"/>
        <c:noMultiLvlLbl val="1"/>
      </c:catAx>
      <c:valAx>
        <c:axId val="1855265999"/>
        <c:scaling>
          <c:orientation val="minMax"/>
        </c:scaling>
        <c:delete val="0"/>
        <c:axPos val="l"/>
        <c:numFmt formatCode="0.00" sourceLinked="1"/>
        <c:majorTickMark val="cross"/>
        <c:minorTickMark val="cross"/>
        <c:tickLblPos val="nextTo"/>
        <c:spPr>
          <a:ln>
            <a:noFill/>
          </a:ln>
        </c:spPr>
        <c:crossAx val="3749825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432.72</c:v>
                </c:pt>
                <c:pt idx="1">
                  <c:v>343.59</c:v>
                </c:pt>
                <c:pt idx="2">
                  <c:v>345.8</c:v>
                </c:pt>
                <c:pt idx="3">
                  <c:v>311.44</c:v>
                </c:pt>
                <c:pt idx="4">
                  <c:v>317.74</c:v>
                </c:pt>
                <c:pt idx="5">
                  <c:v>319.45999999999998</c:v>
                </c:pt>
                <c:pt idx="6">
                  <c:v>472.12</c:v>
                </c:pt>
                <c:pt idx="7">
                  <c:v>508.01</c:v>
                </c:pt>
                <c:pt idx="8">
                  <c:v>689.09</c:v>
                </c:pt>
                <c:pt idx="9">
                  <c:v>405.1</c:v>
                </c:pt>
                <c:pt idx="10" formatCode="#,##0.00">
                  <c:v>315.69</c:v>
                </c:pt>
                <c:pt idx="11">
                  <c:v>362.43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DB-407E-93D5-BEDDD9CB7B95}"/>
            </c:ext>
          </c:extLst>
        </c:ser>
        <c:dLbls>
          <c:showLegendKey val="0"/>
          <c:showVal val="0"/>
          <c:showCatName val="0"/>
          <c:showSerName val="0"/>
          <c:showPercent val="0"/>
          <c:showBubbleSize val="0"/>
        </c:dLbls>
        <c:gapWidth val="150"/>
        <c:overlap val="100"/>
        <c:axId val="1946616593"/>
        <c:axId val="1757447609"/>
      </c:barChart>
      <c:catAx>
        <c:axId val="194661659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7447609"/>
        <c:crosses val="autoZero"/>
        <c:auto val="1"/>
        <c:lblAlgn val="ctr"/>
        <c:lblOffset val="100"/>
        <c:noMultiLvlLbl val="1"/>
      </c:catAx>
      <c:valAx>
        <c:axId val="1757447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466165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07-4A8B-8437-F9F9C2D2E260}"/>
            </c:ext>
          </c:extLst>
        </c:ser>
        <c:dLbls>
          <c:showLegendKey val="0"/>
          <c:showVal val="0"/>
          <c:showCatName val="0"/>
          <c:showSerName val="0"/>
          <c:showPercent val="0"/>
          <c:showBubbleSize val="0"/>
        </c:dLbls>
        <c:gapWidth val="150"/>
        <c:overlap val="100"/>
        <c:axId val="397703511"/>
        <c:axId val="953042865"/>
      </c:barChart>
      <c:catAx>
        <c:axId val="39770351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3042865"/>
        <c:crosses val="autoZero"/>
        <c:auto val="1"/>
        <c:lblAlgn val="ctr"/>
        <c:lblOffset val="100"/>
        <c:noMultiLvlLbl val="1"/>
      </c:catAx>
      <c:valAx>
        <c:axId val="953042865"/>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39770351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38568.5</c:v>
                </c:pt>
                <c:pt idx="1">
                  <c:v>32621.97</c:v>
                </c:pt>
                <c:pt idx="2">
                  <c:v>32821.29</c:v>
                </c:pt>
                <c:pt idx="3">
                  <c:v>29764.95</c:v>
                </c:pt>
                <c:pt idx="4">
                  <c:v>30765.05</c:v>
                </c:pt>
                <c:pt idx="5">
                  <c:v>30922.560000000001</c:v>
                </c:pt>
                <c:pt idx="6">
                  <c:v>51584.24</c:v>
                </c:pt>
                <c:pt idx="7">
                  <c:v>54774.43</c:v>
                </c:pt>
                <c:pt idx="8">
                  <c:v>73593.23</c:v>
                </c:pt>
                <c:pt idx="9">
                  <c:v>43796.22</c:v>
                </c:pt>
                <c:pt idx="10">
                  <c:v>29537.24</c:v>
                </c:pt>
                <c:pt idx="11">
                  <c:v>33670.74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54-4430-AF16-947D41D25C43}"/>
            </c:ext>
          </c:extLst>
        </c:ser>
        <c:dLbls>
          <c:showLegendKey val="0"/>
          <c:showVal val="0"/>
          <c:showCatName val="0"/>
          <c:showSerName val="0"/>
          <c:showPercent val="0"/>
          <c:showBubbleSize val="0"/>
        </c:dLbls>
        <c:gapWidth val="150"/>
        <c:overlap val="100"/>
        <c:axId val="805748327"/>
        <c:axId val="1992183295"/>
      </c:barChart>
      <c:catAx>
        <c:axId val="8057483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92183295"/>
        <c:crosses val="autoZero"/>
        <c:auto val="1"/>
        <c:lblAlgn val="ctr"/>
        <c:lblOffset val="100"/>
        <c:noMultiLvlLbl val="1"/>
      </c:catAx>
      <c:valAx>
        <c:axId val="19921832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57483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0.29740206185567014</c:v>
                </c:pt>
                <c:pt idx="1">
                  <c:v>0.2361443298969072</c:v>
                </c:pt>
                <c:pt idx="2">
                  <c:v>0.23766323024054983</c:v>
                </c:pt>
                <c:pt idx="3">
                  <c:v>0.21404810996563572</c:v>
                </c:pt>
                <c:pt idx="4">
                  <c:v>0.21837800687285225</c:v>
                </c:pt>
                <c:pt idx="5">
                  <c:v>0.21956013745704467</c:v>
                </c:pt>
                <c:pt idx="6">
                  <c:v>0.32448109965635741</c:v>
                </c:pt>
                <c:pt idx="7">
                  <c:v>0.34914776632302402</c:v>
                </c:pt>
                <c:pt idx="8">
                  <c:v>0.47360137457044676</c:v>
                </c:pt>
                <c:pt idx="9">
                  <c:v>0.27841924398625434</c:v>
                </c:pt>
                <c:pt idx="10">
                  <c:v>0.21696907216494846</c:v>
                </c:pt>
                <c:pt idx="11">
                  <c:v>0.24909278350515465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39-4CB0-AB6E-01CC7A0F1ABD}"/>
            </c:ext>
          </c:extLst>
        </c:ser>
        <c:dLbls>
          <c:showLegendKey val="0"/>
          <c:showVal val="0"/>
          <c:showCatName val="0"/>
          <c:showSerName val="0"/>
          <c:showPercent val="0"/>
          <c:showBubbleSize val="0"/>
        </c:dLbls>
        <c:gapWidth val="150"/>
        <c:overlap val="100"/>
        <c:axId val="1687773421"/>
        <c:axId val="994475498"/>
      </c:barChart>
      <c:catAx>
        <c:axId val="168777342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94475498"/>
        <c:crosses val="autoZero"/>
        <c:auto val="1"/>
        <c:lblAlgn val="ctr"/>
        <c:lblOffset val="100"/>
        <c:noMultiLvlLbl val="1"/>
      </c:catAx>
      <c:valAx>
        <c:axId val="9944754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877734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3B-4CD6-B84E-697F1A4FFBFA}"/>
            </c:ext>
          </c:extLst>
        </c:ser>
        <c:dLbls>
          <c:showLegendKey val="0"/>
          <c:showVal val="0"/>
          <c:showCatName val="0"/>
          <c:showSerName val="0"/>
          <c:showPercent val="0"/>
          <c:showBubbleSize val="0"/>
        </c:dLbls>
        <c:gapWidth val="150"/>
        <c:overlap val="100"/>
        <c:axId val="271685157"/>
        <c:axId val="459078406"/>
      </c:barChart>
      <c:catAx>
        <c:axId val="2716851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59078406"/>
        <c:crosses val="autoZero"/>
        <c:auto val="1"/>
        <c:lblAlgn val="ctr"/>
        <c:lblOffset val="100"/>
        <c:noMultiLvlLbl val="1"/>
      </c:catAx>
      <c:valAx>
        <c:axId val="459078406"/>
        <c:scaling>
          <c:orientation val="minMax"/>
        </c:scaling>
        <c:delete val="0"/>
        <c:axPos val="l"/>
        <c:numFmt formatCode="0.00" sourceLinked="1"/>
        <c:majorTickMark val="cross"/>
        <c:minorTickMark val="cross"/>
        <c:tickLblPos val="nextTo"/>
        <c:spPr>
          <a:ln>
            <a:noFill/>
          </a:ln>
        </c:spPr>
        <c:crossAx val="2716851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6C-44C2-BB1D-236242013037}"/>
            </c:ext>
          </c:extLst>
        </c:ser>
        <c:dLbls>
          <c:showLegendKey val="0"/>
          <c:showVal val="0"/>
          <c:showCatName val="0"/>
          <c:showSerName val="0"/>
          <c:showPercent val="0"/>
          <c:showBubbleSize val="0"/>
        </c:dLbls>
        <c:gapWidth val="150"/>
        <c:overlap val="100"/>
        <c:axId val="1591124065"/>
        <c:axId val="1530305477"/>
      </c:barChart>
      <c:catAx>
        <c:axId val="15911240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30305477"/>
        <c:crosses val="autoZero"/>
        <c:auto val="1"/>
        <c:lblAlgn val="ctr"/>
        <c:lblOffset val="100"/>
        <c:noMultiLvlLbl val="1"/>
      </c:catAx>
      <c:valAx>
        <c:axId val="1530305477"/>
        <c:scaling>
          <c:orientation val="minMax"/>
        </c:scaling>
        <c:delete val="0"/>
        <c:axPos val="l"/>
        <c:numFmt formatCode="0.00" sourceLinked="1"/>
        <c:majorTickMark val="cross"/>
        <c:minorTickMark val="cross"/>
        <c:tickLblPos val="nextTo"/>
        <c:spPr>
          <a:ln>
            <a:noFill/>
          </a:ln>
        </c:spPr>
        <c:crossAx val="159112406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9F-4D4E-B446-01E6BCC9E664}"/>
            </c:ext>
          </c:extLst>
        </c:ser>
        <c:dLbls>
          <c:showLegendKey val="0"/>
          <c:showVal val="0"/>
          <c:showCatName val="0"/>
          <c:showSerName val="0"/>
          <c:showPercent val="0"/>
          <c:showBubbleSize val="0"/>
        </c:dLbls>
        <c:gapWidth val="150"/>
        <c:overlap val="100"/>
        <c:axId val="864556105"/>
        <c:axId val="496475514"/>
      </c:barChart>
      <c:catAx>
        <c:axId val="86455610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96475514"/>
        <c:crosses val="autoZero"/>
        <c:auto val="1"/>
        <c:lblAlgn val="ctr"/>
        <c:lblOffset val="100"/>
        <c:noMultiLvlLbl val="1"/>
      </c:catAx>
      <c:valAx>
        <c:axId val="4964755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455610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E6-46B7-BE60-01CA72BF7F40}"/>
            </c:ext>
          </c:extLst>
        </c:ser>
        <c:dLbls>
          <c:showLegendKey val="0"/>
          <c:showVal val="0"/>
          <c:showCatName val="0"/>
          <c:showSerName val="0"/>
          <c:showPercent val="0"/>
          <c:showBubbleSize val="0"/>
        </c:dLbls>
        <c:gapWidth val="150"/>
        <c:overlap val="100"/>
        <c:axId val="1903552522"/>
        <c:axId val="60755372"/>
      </c:barChart>
      <c:catAx>
        <c:axId val="190355252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0755372"/>
        <c:crosses val="autoZero"/>
        <c:auto val="1"/>
        <c:lblAlgn val="ctr"/>
        <c:lblOffset val="100"/>
        <c:noMultiLvlLbl val="1"/>
      </c:catAx>
      <c:valAx>
        <c:axId val="60755372"/>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9035525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F3-4E46-BB4C-71075FDE6A1F}"/>
            </c:ext>
          </c:extLst>
        </c:ser>
        <c:dLbls>
          <c:showLegendKey val="0"/>
          <c:showVal val="0"/>
          <c:showCatName val="0"/>
          <c:showSerName val="0"/>
          <c:showPercent val="0"/>
          <c:showBubbleSize val="0"/>
        </c:dLbls>
        <c:gapWidth val="150"/>
        <c:overlap val="100"/>
        <c:axId val="319430444"/>
        <c:axId val="1002886211"/>
      </c:barChart>
      <c:catAx>
        <c:axId val="31943044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02886211"/>
        <c:crosses val="autoZero"/>
        <c:auto val="1"/>
        <c:lblAlgn val="ctr"/>
        <c:lblOffset val="100"/>
        <c:noMultiLvlLbl val="1"/>
      </c:catAx>
      <c:valAx>
        <c:axId val="10028862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1943044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102-4C25-9DCD-F6392779F1E5}"/>
            </c:ext>
          </c:extLst>
        </c:ser>
        <c:dLbls>
          <c:showLegendKey val="0"/>
          <c:showVal val="0"/>
          <c:showCatName val="0"/>
          <c:showSerName val="0"/>
          <c:showPercent val="0"/>
          <c:showBubbleSize val="0"/>
        </c:dLbls>
        <c:gapWidth val="150"/>
        <c:overlap val="100"/>
        <c:axId val="1836282707"/>
        <c:axId val="1309973579"/>
      </c:barChart>
      <c:catAx>
        <c:axId val="183628270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09973579"/>
        <c:crosses val="autoZero"/>
        <c:auto val="1"/>
        <c:lblAlgn val="ctr"/>
        <c:lblOffset val="100"/>
        <c:noMultiLvlLbl val="1"/>
      </c:catAx>
      <c:valAx>
        <c:axId val="13099735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3628270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E2-4AEB-B247-945D7C1B7C02}"/>
            </c:ext>
          </c:extLst>
        </c:ser>
        <c:dLbls>
          <c:showLegendKey val="0"/>
          <c:showVal val="0"/>
          <c:showCatName val="0"/>
          <c:showSerName val="0"/>
          <c:showPercent val="0"/>
          <c:showBubbleSize val="0"/>
        </c:dLbls>
        <c:gapWidth val="150"/>
        <c:overlap val="100"/>
        <c:axId val="540185624"/>
        <c:axId val="521048555"/>
      </c:barChart>
      <c:catAx>
        <c:axId val="5401856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21048555"/>
        <c:crosses val="autoZero"/>
        <c:auto val="1"/>
        <c:lblAlgn val="ctr"/>
        <c:lblOffset val="100"/>
        <c:noMultiLvlLbl val="1"/>
      </c:catAx>
      <c:valAx>
        <c:axId val="521048555"/>
        <c:scaling>
          <c:orientation val="minMax"/>
        </c:scaling>
        <c:delete val="0"/>
        <c:axPos val="l"/>
        <c:numFmt formatCode="0.00" sourceLinked="1"/>
        <c:majorTickMark val="cross"/>
        <c:minorTickMark val="cross"/>
        <c:tickLblPos val="nextTo"/>
        <c:spPr>
          <a:ln>
            <a:noFill/>
          </a:ln>
        </c:spPr>
        <c:crossAx val="5401856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78-4285-A422-51329B7A780A}"/>
            </c:ext>
          </c:extLst>
        </c:ser>
        <c:dLbls>
          <c:showLegendKey val="0"/>
          <c:showVal val="0"/>
          <c:showCatName val="0"/>
          <c:showSerName val="0"/>
          <c:showPercent val="0"/>
          <c:showBubbleSize val="0"/>
        </c:dLbls>
        <c:gapWidth val="150"/>
        <c:overlap val="100"/>
        <c:axId val="1891030196"/>
        <c:axId val="1699606160"/>
      </c:barChart>
      <c:catAx>
        <c:axId val="18910301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99606160"/>
        <c:crosses val="autoZero"/>
        <c:auto val="1"/>
        <c:lblAlgn val="ctr"/>
        <c:lblOffset val="100"/>
        <c:noMultiLvlLbl val="1"/>
      </c:catAx>
      <c:valAx>
        <c:axId val="16996061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910301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AC3-4F46-A919-FACDCAE59651}"/>
            </c:ext>
          </c:extLst>
        </c:ser>
        <c:dLbls>
          <c:showLegendKey val="0"/>
          <c:showVal val="0"/>
          <c:showCatName val="0"/>
          <c:showSerName val="0"/>
          <c:showPercent val="0"/>
          <c:showBubbleSize val="0"/>
        </c:dLbls>
        <c:gapWidth val="150"/>
        <c:overlap val="100"/>
        <c:axId val="84321459"/>
        <c:axId val="927212601"/>
      </c:barChart>
      <c:catAx>
        <c:axId val="8432145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27212601"/>
        <c:crosses val="autoZero"/>
        <c:auto val="1"/>
        <c:lblAlgn val="ctr"/>
        <c:lblOffset val="100"/>
        <c:noMultiLvlLbl val="1"/>
      </c:catAx>
      <c:valAx>
        <c:axId val="927212601"/>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843214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2D-4B69-971B-588576EF451E}"/>
            </c:ext>
          </c:extLst>
        </c:ser>
        <c:dLbls>
          <c:showLegendKey val="0"/>
          <c:showVal val="0"/>
          <c:showCatName val="0"/>
          <c:showSerName val="0"/>
          <c:showPercent val="0"/>
          <c:showBubbleSize val="0"/>
        </c:dLbls>
        <c:gapWidth val="150"/>
        <c:overlap val="100"/>
        <c:axId val="151776487"/>
        <c:axId val="161722500"/>
      </c:barChart>
      <c:catAx>
        <c:axId val="1517764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1722500"/>
        <c:crosses val="autoZero"/>
        <c:auto val="1"/>
        <c:lblAlgn val="ctr"/>
        <c:lblOffset val="100"/>
        <c:noMultiLvlLbl val="1"/>
      </c:catAx>
      <c:valAx>
        <c:axId val="161722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17764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62-4581-AB82-F1665E8510B3}"/>
            </c:ext>
          </c:extLst>
        </c:ser>
        <c:dLbls>
          <c:showLegendKey val="0"/>
          <c:showVal val="0"/>
          <c:showCatName val="0"/>
          <c:showSerName val="0"/>
          <c:showPercent val="0"/>
          <c:showBubbleSize val="0"/>
        </c:dLbls>
        <c:gapWidth val="150"/>
        <c:overlap val="100"/>
        <c:axId val="189554917"/>
        <c:axId val="750510867"/>
      </c:barChart>
      <c:catAx>
        <c:axId val="18955491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0510867"/>
        <c:crosses val="autoZero"/>
        <c:auto val="1"/>
        <c:lblAlgn val="ctr"/>
        <c:lblOffset val="100"/>
        <c:noMultiLvlLbl val="1"/>
      </c:catAx>
      <c:valAx>
        <c:axId val="7505108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955491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0A-4F2D-AA97-D09A85021F5E}"/>
            </c:ext>
          </c:extLst>
        </c:ser>
        <c:dLbls>
          <c:showLegendKey val="0"/>
          <c:showVal val="0"/>
          <c:showCatName val="0"/>
          <c:showSerName val="0"/>
          <c:showPercent val="0"/>
          <c:showBubbleSize val="0"/>
        </c:dLbls>
        <c:gapWidth val="150"/>
        <c:overlap val="100"/>
        <c:axId val="508657332"/>
        <c:axId val="657086916"/>
      </c:barChart>
      <c:catAx>
        <c:axId val="5086573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57086916"/>
        <c:crosses val="autoZero"/>
        <c:auto val="1"/>
        <c:lblAlgn val="ctr"/>
        <c:lblOffset val="100"/>
        <c:noMultiLvlLbl val="1"/>
      </c:catAx>
      <c:valAx>
        <c:axId val="657086916"/>
        <c:scaling>
          <c:orientation val="minMax"/>
        </c:scaling>
        <c:delete val="0"/>
        <c:axPos val="l"/>
        <c:numFmt formatCode="0.00" sourceLinked="1"/>
        <c:majorTickMark val="cross"/>
        <c:minorTickMark val="cross"/>
        <c:tickLblPos val="nextTo"/>
        <c:spPr>
          <a:ln>
            <a:noFill/>
          </a:ln>
        </c:spPr>
        <c:crossAx val="5086573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F3-40D4-B167-66B74A8422B2}"/>
            </c:ext>
          </c:extLst>
        </c:ser>
        <c:dLbls>
          <c:showLegendKey val="0"/>
          <c:showVal val="0"/>
          <c:showCatName val="0"/>
          <c:showSerName val="0"/>
          <c:showPercent val="0"/>
          <c:showBubbleSize val="0"/>
        </c:dLbls>
        <c:gapWidth val="150"/>
        <c:overlap val="100"/>
        <c:axId val="1454357327"/>
        <c:axId val="1800315835"/>
      </c:barChart>
      <c:catAx>
        <c:axId val="145435732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00315835"/>
        <c:crosses val="autoZero"/>
        <c:auto val="1"/>
        <c:lblAlgn val="ctr"/>
        <c:lblOffset val="100"/>
        <c:noMultiLvlLbl val="1"/>
      </c:catAx>
      <c:valAx>
        <c:axId val="180031583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543573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B1-4C57-86B4-585FD0F2C36B}"/>
            </c:ext>
          </c:extLst>
        </c:ser>
        <c:dLbls>
          <c:showLegendKey val="0"/>
          <c:showVal val="0"/>
          <c:showCatName val="0"/>
          <c:showSerName val="0"/>
          <c:showPercent val="0"/>
          <c:showBubbleSize val="0"/>
        </c:dLbls>
        <c:gapWidth val="150"/>
        <c:overlap val="100"/>
        <c:axId val="1619663732"/>
        <c:axId val="1780900664"/>
      </c:barChart>
      <c:catAx>
        <c:axId val="161966373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80900664"/>
        <c:crosses val="autoZero"/>
        <c:auto val="1"/>
        <c:lblAlgn val="ctr"/>
        <c:lblOffset val="100"/>
        <c:noMultiLvlLbl val="1"/>
      </c:catAx>
      <c:valAx>
        <c:axId val="17809006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6196637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4E-4C2A-8102-8C6175B7D643}"/>
            </c:ext>
          </c:extLst>
        </c:ser>
        <c:dLbls>
          <c:showLegendKey val="0"/>
          <c:showVal val="0"/>
          <c:showCatName val="0"/>
          <c:showSerName val="0"/>
          <c:showPercent val="0"/>
          <c:showBubbleSize val="0"/>
        </c:dLbls>
        <c:gapWidth val="150"/>
        <c:overlap val="100"/>
        <c:axId val="705204128"/>
        <c:axId val="1291821262"/>
      </c:barChart>
      <c:catAx>
        <c:axId val="70520412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91821262"/>
        <c:crosses val="autoZero"/>
        <c:auto val="1"/>
        <c:lblAlgn val="ctr"/>
        <c:lblOffset val="100"/>
        <c:noMultiLvlLbl val="1"/>
      </c:catAx>
      <c:valAx>
        <c:axId val="1291821262"/>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7052041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65-4B03-B504-783C8ED62AFC}"/>
            </c:ext>
          </c:extLst>
        </c:ser>
        <c:dLbls>
          <c:showLegendKey val="0"/>
          <c:showVal val="0"/>
          <c:showCatName val="0"/>
          <c:showSerName val="0"/>
          <c:showPercent val="0"/>
          <c:showBubbleSize val="0"/>
        </c:dLbls>
        <c:gapWidth val="150"/>
        <c:overlap val="100"/>
        <c:axId val="411152706"/>
        <c:axId val="1767044393"/>
      </c:barChart>
      <c:catAx>
        <c:axId val="41115270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67044393"/>
        <c:crosses val="autoZero"/>
        <c:auto val="1"/>
        <c:lblAlgn val="ctr"/>
        <c:lblOffset val="100"/>
        <c:noMultiLvlLbl val="1"/>
      </c:catAx>
      <c:valAx>
        <c:axId val="17670443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4111527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7F-4382-9E01-F232545E30C2}"/>
            </c:ext>
          </c:extLst>
        </c:ser>
        <c:dLbls>
          <c:showLegendKey val="0"/>
          <c:showVal val="0"/>
          <c:showCatName val="0"/>
          <c:showSerName val="0"/>
          <c:showPercent val="0"/>
          <c:showBubbleSize val="0"/>
        </c:dLbls>
        <c:gapWidth val="150"/>
        <c:overlap val="100"/>
        <c:axId val="227630288"/>
        <c:axId val="175713861"/>
      </c:barChart>
      <c:catAx>
        <c:axId val="22763028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713861"/>
        <c:crosses val="autoZero"/>
        <c:auto val="1"/>
        <c:lblAlgn val="ctr"/>
        <c:lblOffset val="100"/>
        <c:noMultiLvlLbl val="1"/>
      </c:catAx>
      <c:valAx>
        <c:axId val="17571386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276302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0F-4E6E-91A7-04FF5B8435AE}"/>
            </c:ext>
          </c:extLst>
        </c:ser>
        <c:dLbls>
          <c:showLegendKey val="0"/>
          <c:showVal val="0"/>
          <c:showCatName val="0"/>
          <c:showSerName val="0"/>
          <c:showPercent val="0"/>
          <c:showBubbleSize val="0"/>
        </c:dLbls>
        <c:gapWidth val="150"/>
        <c:overlap val="100"/>
        <c:axId val="686080342"/>
        <c:axId val="1596106429"/>
      </c:barChart>
      <c:catAx>
        <c:axId val="686080342"/>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596106429"/>
        <c:crosses val="autoZero"/>
        <c:auto val="1"/>
        <c:lblAlgn val="ctr"/>
        <c:lblOffset val="100"/>
        <c:noMultiLvlLbl val="1"/>
      </c:catAx>
      <c:valAx>
        <c:axId val="1596106429"/>
        <c:scaling>
          <c:orientation val="minMax"/>
        </c:scaling>
        <c:delete val="0"/>
        <c:axPos val="l"/>
        <c:numFmt formatCode="0.00" sourceLinked="1"/>
        <c:majorTickMark val="cross"/>
        <c:minorTickMark val="cross"/>
        <c:tickLblPos val="nextTo"/>
        <c:spPr>
          <a:ln>
            <a:noFill/>
          </a:ln>
        </c:spPr>
        <c:crossAx val="6860803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66-47B5-A5F7-4260062937CA}"/>
            </c:ext>
          </c:extLst>
        </c:ser>
        <c:dLbls>
          <c:showLegendKey val="0"/>
          <c:showVal val="0"/>
          <c:showCatName val="0"/>
          <c:showSerName val="0"/>
          <c:showPercent val="0"/>
          <c:showBubbleSize val="0"/>
        </c:dLbls>
        <c:gapWidth val="150"/>
        <c:overlap val="100"/>
        <c:axId val="2137839239"/>
        <c:axId val="167689438"/>
      </c:barChart>
      <c:catAx>
        <c:axId val="213783923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7689438"/>
        <c:crosses val="autoZero"/>
        <c:auto val="1"/>
        <c:lblAlgn val="ctr"/>
        <c:lblOffset val="100"/>
        <c:noMultiLvlLbl val="1"/>
      </c:catAx>
      <c:valAx>
        <c:axId val="1676894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21378392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87-4D62-9049-9E5505506535}"/>
            </c:ext>
          </c:extLst>
        </c:ser>
        <c:dLbls>
          <c:showLegendKey val="0"/>
          <c:showVal val="0"/>
          <c:showCatName val="0"/>
          <c:showSerName val="0"/>
          <c:showPercent val="0"/>
          <c:showBubbleSize val="0"/>
        </c:dLbls>
        <c:gapWidth val="150"/>
        <c:overlap val="100"/>
        <c:axId val="971048227"/>
        <c:axId val="1850523643"/>
      </c:barChart>
      <c:catAx>
        <c:axId val="971048227"/>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0523643"/>
        <c:crosses val="autoZero"/>
        <c:auto val="1"/>
        <c:lblAlgn val="ctr"/>
        <c:lblOffset val="100"/>
        <c:noMultiLvlLbl val="1"/>
      </c:catAx>
      <c:valAx>
        <c:axId val="1850523643"/>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9710482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9C-450F-8D40-02B690E1FA93}"/>
            </c:ext>
          </c:extLst>
        </c:ser>
        <c:dLbls>
          <c:showLegendKey val="0"/>
          <c:showVal val="0"/>
          <c:showCatName val="0"/>
          <c:showSerName val="0"/>
          <c:showPercent val="0"/>
          <c:showBubbleSize val="0"/>
        </c:dLbls>
        <c:gapWidth val="150"/>
        <c:overlap val="100"/>
        <c:axId val="330751326"/>
        <c:axId val="754126617"/>
      </c:barChart>
      <c:catAx>
        <c:axId val="33075132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4126617"/>
        <c:crosses val="autoZero"/>
        <c:auto val="1"/>
        <c:lblAlgn val="ctr"/>
        <c:lblOffset val="100"/>
        <c:noMultiLvlLbl val="1"/>
      </c:catAx>
      <c:valAx>
        <c:axId val="75412661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75132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E5-46BF-8195-5A3CD221AD21}"/>
            </c:ext>
          </c:extLst>
        </c:ser>
        <c:dLbls>
          <c:showLegendKey val="0"/>
          <c:showVal val="0"/>
          <c:showCatName val="0"/>
          <c:showSerName val="0"/>
          <c:showPercent val="0"/>
          <c:showBubbleSize val="0"/>
        </c:dLbls>
        <c:gapWidth val="150"/>
        <c:overlap val="100"/>
        <c:axId val="1878884193"/>
        <c:axId val="1689703715"/>
      </c:barChart>
      <c:catAx>
        <c:axId val="18788841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9703715"/>
        <c:crosses val="autoZero"/>
        <c:auto val="1"/>
        <c:lblAlgn val="ctr"/>
        <c:lblOffset val="100"/>
        <c:noMultiLvlLbl val="1"/>
      </c:catAx>
      <c:valAx>
        <c:axId val="16897037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788841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57-44D2-BB19-23A652A598A3}"/>
            </c:ext>
          </c:extLst>
        </c:ser>
        <c:dLbls>
          <c:showLegendKey val="0"/>
          <c:showVal val="0"/>
          <c:showCatName val="0"/>
          <c:showSerName val="0"/>
          <c:showPercent val="0"/>
          <c:showBubbleSize val="0"/>
        </c:dLbls>
        <c:gapWidth val="150"/>
        <c:overlap val="100"/>
        <c:axId val="89043810"/>
        <c:axId val="641549419"/>
      </c:barChart>
      <c:catAx>
        <c:axId val="8904381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41549419"/>
        <c:crosses val="autoZero"/>
        <c:auto val="1"/>
        <c:lblAlgn val="ctr"/>
        <c:lblOffset val="100"/>
        <c:noMultiLvlLbl val="1"/>
      </c:catAx>
      <c:valAx>
        <c:axId val="641549419"/>
        <c:scaling>
          <c:orientation val="minMax"/>
        </c:scaling>
        <c:delete val="0"/>
        <c:axPos val="l"/>
        <c:numFmt formatCode="0.00" sourceLinked="1"/>
        <c:majorTickMark val="cross"/>
        <c:minorTickMark val="cross"/>
        <c:tickLblPos val="nextTo"/>
        <c:spPr>
          <a:ln>
            <a:noFill/>
          </a:ln>
        </c:spPr>
        <c:crossAx val="8904381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870-4888-9EC2-4F949CE8DE0D}"/>
            </c:ext>
          </c:extLst>
        </c:ser>
        <c:dLbls>
          <c:showLegendKey val="0"/>
          <c:showVal val="0"/>
          <c:showCatName val="0"/>
          <c:showSerName val="0"/>
          <c:showPercent val="0"/>
          <c:showBubbleSize val="0"/>
        </c:dLbls>
        <c:gapWidth val="150"/>
        <c:overlap val="100"/>
        <c:axId val="63575395"/>
        <c:axId val="779102464"/>
      </c:barChart>
      <c:catAx>
        <c:axId val="63575395"/>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79102464"/>
        <c:crosses val="autoZero"/>
        <c:auto val="1"/>
        <c:lblAlgn val="ctr"/>
        <c:lblOffset val="100"/>
        <c:noMultiLvlLbl val="1"/>
      </c:catAx>
      <c:valAx>
        <c:axId val="779102464"/>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635753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A3-4926-9485-B817B3B401EE}"/>
            </c:ext>
          </c:extLst>
        </c:ser>
        <c:dLbls>
          <c:showLegendKey val="0"/>
          <c:showVal val="0"/>
          <c:showCatName val="0"/>
          <c:showSerName val="0"/>
          <c:showPercent val="0"/>
          <c:showBubbleSize val="0"/>
        </c:dLbls>
        <c:gapWidth val="150"/>
        <c:overlap val="100"/>
        <c:axId val="1735086804"/>
        <c:axId val="405585534"/>
      </c:barChart>
      <c:catAx>
        <c:axId val="173508680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05585534"/>
        <c:crosses val="autoZero"/>
        <c:auto val="1"/>
        <c:lblAlgn val="ctr"/>
        <c:lblOffset val="100"/>
        <c:noMultiLvlLbl val="1"/>
      </c:catAx>
      <c:valAx>
        <c:axId val="4055855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7350868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B1-4D55-BDC6-8D3E7203A22F}"/>
            </c:ext>
          </c:extLst>
        </c:ser>
        <c:dLbls>
          <c:showLegendKey val="0"/>
          <c:showVal val="0"/>
          <c:showCatName val="0"/>
          <c:showSerName val="0"/>
          <c:showPercent val="0"/>
          <c:showBubbleSize val="0"/>
        </c:dLbls>
        <c:gapWidth val="150"/>
        <c:overlap val="100"/>
        <c:axId val="2070175604"/>
        <c:axId val="804918564"/>
      </c:barChart>
      <c:catAx>
        <c:axId val="207017560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804918564"/>
        <c:crosses val="autoZero"/>
        <c:auto val="1"/>
        <c:lblAlgn val="ctr"/>
        <c:lblOffset val="100"/>
        <c:noMultiLvlLbl val="1"/>
      </c:catAx>
      <c:valAx>
        <c:axId val="804918564"/>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20701756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56-46E7-A52C-12DF13D2BD86}"/>
            </c:ext>
          </c:extLst>
        </c:ser>
        <c:dLbls>
          <c:showLegendKey val="0"/>
          <c:showVal val="0"/>
          <c:showCatName val="0"/>
          <c:showSerName val="0"/>
          <c:showPercent val="0"/>
          <c:showBubbleSize val="0"/>
        </c:dLbls>
        <c:gapWidth val="150"/>
        <c:overlap val="100"/>
        <c:axId val="8029093"/>
        <c:axId val="26354609"/>
      </c:barChart>
      <c:catAx>
        <c:axId val="80290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354609"/>
        <c:crosses val="autoZero"/>
        <c:auto val="1"/>
        <c:lblAlgn val="ctr"/>
        <c:lblOffset val="100"/>
        <c:noMultiLvlLbl val="1"/>
      </c:catAx>
      <c:valAx>
        <c:axId val="26354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290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AA-4766-9331-2D084638C100}"/>
            </c:ext>
          </c:extLst>
        </c:ser>
        <c:dLbls>
          <c:showLegendKey val="0"/>
          <c:showVal val="0"/>
          <c:showCatName val="0"/>
          <c:showSerName val="0"/>
          <c:showPercent val="0"/>
          <c:showBubbleSize val="0"/>
        </c:dLbls>
        <c:gapWidth val="150"/>
        <c:overlap val="100"/>
        <c:axId val="395355695"/>
        <c:axId val="1330026421"/>
      </c:barChart>
      <c:catAx>
        <c:axId val="39535569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30026421"/>
        <c:crosses val="autoZero"/>
        <c:auto val="1"/>
        <c:lblAlgn val="ctr"/>
        <c:lblOffset val="100"/>
        <c:noMultiLvlLbl val="1"/>
      </c:catAx>
      <c:valAx>
        <c:axId val="133002642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953556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7C-4010-B11C-7DAE18B18BBC}"/>
            </c:ext>
          </c:extLst>
        </c:ser>
        <c:dLbls>
          <c:showLegendKey val="0"/>
          <c:showVal val="0"/>
          <c:showCatName val="0"/>
          <c:showSerName val="0"/>
          <c:showPercent val="0"/>
          <c:showBubbleSize val="0"/>
        </c:dLbls>
        <c:gapWidth val="150"/>
        <c:overlap val="100"/>
        <c:axId val="712538833"/>
        <c:axId val="123571371"/>
      </c:barChart>
      <c:catAx>
        <c:axId val="7125388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571371"/>
        <c:crosses val="autoZero"/>
        <c:auto val="1"/>
        <c:lblAlgn val="ctr"/>
        <c:lblOffset val="100"/>
        <c:noMultiLvlLbl val="1"/>
      </c:catAx>
      <c:valAx>
        <c:axId val="123571371"/>
        <c:scaling>
          <c:orientation val="minMax"/>
        </c:scaling>
        <c:delete val="0"/>
        <c:axPos val="l"/>
        <c:numFmt formatCode="0.00" sourceLinked="1"/>
        <c:majorTickMark val="cross"/>
        <c:minorTickMark val="cross"/>
        <c:tickLblPos val="nextTo"/>
        <c:spPr>
          <a:ln>
            <a:noFill/>
          </a:ln>
        </c:spPr>
        <c:crossAx val="7125388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115.64</c:v>
                </c:pt>
                <c:pt idx="1">
                  <c:v>101.9</c:v>
                </c:pt>
                <c:pt idx="2">
                  <c:v>114.05</c:v>
                </c:pt>
                <c:pt idx="3">
                  <c:v>114.08</c:v>
                </c:pt>
                <c:pt idx="4">
                  <c:v>107.21</c:v>
                </c:pt>
                <c:pt idx="5">
                  <c:v>104.89</c:v>
                </c:pt>
                <c:pt idx="6">
                  <c:v>118.98</c:v>
                </c:pt>
                <c:pt idx="7">
                  <c:v>113.92</c:v>
                </c:pt>
                <c:pt idx="8">
                  <c:v>106.21</c:v>
                </c:pt>
                <c:pt idx="9">
                  <c:v>112.85</c:v>
                </c:pt>
                <c:pt idx="10" formatCode="#,##0.00">
                  <c:v>98.7</c:v>
                </c:pt>
                <c:pt idx="11">
                  <c:v>83.72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A8-4CC1-8DD1-33114486F293}"/>
            </c:ext>
          </c:extLst>
        </c:ser>
        <c:dLbls>
          <c:showLegendKey val="0"/>
          <c:showVal val="0"/>
          <c:showCatName val="0"/>
          <c:showSerName val="0"/>
          <c:showPercent val="0"/>
          <c:showBubbleSize val="0"/>
        </c:dLbls>
        <c:gapWidth val="150"/>
        <c:overlap val="100"/>
        <c:axId val="130255964"/>
        <c:axId val="1148558863"/>
      </c:barChart>
      <c:catAx>
        <c:axId val="13025596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48558863"/>
        <c:crosses val="autoZero"/>
        <c:auto val="1"/>
        <c:lblAlgn val="ctr"/>
        <c:lblOffset val="100"/>
        <c:noMultiLvlLbl val="1"/>
      </c:catAx>
      <c:valAx>
        <c:axId val="114855886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02559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00-45BF-AD56-68DD6AD337D6}"/>
            </c:ext>
          </c:extLst>
        </c:ser>
        <c:dLbls>
          <c:showLegendKey val="0"/>
          <c:showVal val="0"/>
          <c:showCatName val="0"/>
          <c:showSerName val="0"/>
          <c:showPercent val="0"/>
          <c:showBubbleSize val="0"/>
        </c:dLbls>
        <c:gapWidth val="150"/>
        <c:overlap val="100"/>
        <c:axId val="394438064"/>
        <c:axId val="85599465"/>
      </c:barChart>
      <c:catAx>
        <c:axId val="39443806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85599465"/>
        <c:crosses val="autoZero"/>
        <c:auto val="1"/>
        <c:lblAlgn val="ctr"/>
        <c:lblOffset val="100"/>
        <c:noMultiLvlLbl val="1"/>
      </c:catAx>
      <c:valAx>
        <c:axId val="85599465"/>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3944380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9402.43</c:v>
                </c:pt>
                <c:pt idx="1">
                  <c:v>8325.76</c:v>
                </c:pt>
                <c:pt idx="2">
                  <c:v>9041.7999999999993</c:v>
                </c:pt>
                <c:pt idx="3">
                  <c:v>9054.92</c:v>
                </c:pt>
                <c:pt idx="4">
                  <c:v>8771.69</c:v>
                </c:pt>
                <c:pt idx="5">
                  <c:v>8632.81</c:v>
                </c:pt>
                <c:pt idx="6">
                  <c:v>9424.41</c:v>
                </c:pt>
                <c:pt idx="7">
                  <c:v>9031.73</c:v>
                </c:pt>
                <c:pt idx="8">
                  <c:v>8577.83</c:v>
                </c:pt>
                <c:pt idx="9">
                  <c:v>8911.42</c:v>
                </c:pt>
                <c:pt idx="10">
                  <c:v>7871.37</c:v>
                </c:pt>
                <c:pt idx="11">
                  <c:v>7021.07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C8-4EB5-92A4-E02C19821CEC}"/>
            </c:ext>
          </c:extLst>
        </c:ser>
        <c:dLbls>
          <c:showLegendKey val="0"/>
          <c:showVal val="0"/>
          <c:showCatName val="0"/>
          <c:showSerName val="0"/>
          <c:showPercent val="0"/>
          <c:showBubbleSize val="0"/>
        </c:dLbls>
        <c:gapWidth val="150"/>
        <c:overlap val="100"/>
        <c:axId val="1435543927"/>
        <c:axId val="1800756906"/>
      </c:barChart>
      <c:catAx>
        <c:axId val="14355439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00756906"/>
        <c:crosses val="autoZero"/>
        <c:auto val="1"/>
        <c:lblAlgn val="ctr"/>
        <c:lblOffset val="100"/>
        <c:noMultiLvlLbl val="1"/>
      </c:catAx>
      <c:valAx>
        <c:axId val="180075690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355439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7.9477663230240553E-2</c:v>
                </c:pt>
                <c:pt idx="1">
                  <c:v>7.0034364261168394E-2</c:v>
                </c:pt>
                <c:pt idx="2">
                  <c:v>7.8384879725085913E-2</c:v>
                </c:pt>
                <c:pt idx="3">
                  <c:v>7.8405498281786945E-2</c:v>
                </c:pt>
                <c:pt idx="4">
                  <c:v>7.3683848797250859E-2</c:v>
                </c:pt>
                <c:pt idx="5">
                  <c:v>7.2089347079037802E-2</c:v>
                </c:pt>
                <c:pt idx="6">
                  <c:v>8.177319587628866E-2</c:v>
                </c:pt>
                <c:pt idx="7">
                  <c:v>7.8295532646048105E-2</c:v>
                </c:pt>
                <c:pt idx="8">
                  <c:v>7.2996563573883164E-2</c:v>
                </c:pt>
                <c:pt idx="9">
                  <c:v>7.7560137457044667E-2</c:v>
                </c:pt>
                <c:pt idx="10">
                  <c:v>6.7835051546391759E-2</c:v>
                </c:pt>
                <c:pt idx="11">
                  <c:v>5.7539518900343645E-2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C8-4A40-B7BB-C5A68303B331}"/>
            </c:ext>
          </c:extLst>
        </c:ser>
        <c:dLbls>
          <c:showLegendKey val="0"/>
          <c:showVal val="0"/>
          <c:showCatName val="0"/>
          <c:showSerName val="0"/>
          <c:showPercent val="0"/>
          <c:showBubbleSize val="0"/>
        </c:dLbls>
        <c:gapWidth val="150"/>
        <c:overlap val="100"/>
        <c:axId val="1736740815"/>
        <c:axId val="2032743187"/>
      </c:barChart>
      <c:catAx>
        <c:axId val="173674081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32743187"/>
        <c:crosses val="autoZero"/>
        <c:auto val="1"/>
        <c:lblAlgn val="ctr"/>
        <c:lblOffset val="100"/>
        <c:noMultiLvlLbl val="1"/>
      </c:catAx>
      <c:valAx>
        <c:axId val="20327431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367408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85-46DA-8EC7-49A3605C0684}"/>
            </c:ext>
          </c:extLst>
        </c:ser>
        <c:dLbls>
          <c:showLegendKey val="0"/>
          <c:showVal val="0"/>
          <c:showCatName val="0"/>
          <c:showSerName val="0"/>
          <c:showPercent val="0"/>
          <c:showBubbleSize val="0"/>
        </c:dLbls>
        <c:gapWidth val="150"/>
        <c:overlap val="100"/>
        <c:axId val="222082505"/>
        <c:axId val="1707744858"/>
      </c:barChart>
      <c:catAx>
        <c:axId val="22208250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707744858"/>
        <c:crosses val="autoZero"/>
        <c:auto val="1"/>
        <c:lblAlgn val="ctr"/>
        <c:lblOffset val="100"/>
        <c:noMultiLvlLbl val="1"/>
      </c:catAx>
      <c:valAx>
        <c:axId val="1707744858"/>
        <c:scaling>
          <c:orientation val="minMax"/>
        </c:scaling>
        <c:delete val="0"/>
        <c:axPos val="l"/>
        <c:numFmt formatCode="0.00" sourceLinked="1"/>
        <c:majorTickMark val="cross"/>
        <c:minorTickMark val="cross"/>
        <c:tickLblPos val="nextTo"/>
        <c:spPr>
          <a:ln>
            <a:noFill/>
          </a:ln>
        </c:spPr>
        <c:crossAx val="22208250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86A-4F09-A5DE-845CF44771B4}"/>
            </c:ext>
          </c:extLst>
        </c:ser>
        <c:dLbls>
          <c:showLegendKey val="0"/>
          <c:showVal val="0"/>
          <c:showCatName val="0"/>
          <c:showSerName val="0"/>
          <c:showPercent val="0"/>
          <c:showBubbleSize val="0"/>
        </c:dLbls>
        <c:gapWidth val="150"/>
        <c:overlap val="100"/>
        <c:axId val="1713859747"/>
        <c:axId val="565652975"/>
      </c:barChart>
      <c:catAx>
        <c:axId val="17138597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65652975"/>
        <c:crosses val="autoZero"/>
        <c:auto val="1"/>
        <c:lblAlgn val="ctr"/>
        <c:lblOffset val="100"/>
        <c:noMultiLvlLbl val="1"/>
      </c:catAx>
      <c:valAx>
        <c:axId val="5656529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138597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val>
            <c:numRef>
              <c:f>'12-224237'!$B$14:$B$25</c:f>
              <c:numCache>
                <c:formatCode>General</c:formatCode>
                <c:ptCount val="12"/>
                <c:pt idx="0">
                  <c:v>270.24</c:v>
                </c:pt>
                <c:pt idx="1">
                  <c:v>221.61</c:v>
                </c:pt>
                <c:pt idx="2">
                  <c:v>229.14</c:v>
                </c:pt>
                <c:pt idx="3">
                  <c:v>217.12</c:v>
                </c:pt>
                <c:pt idx="4">
                  <c:v>220.87</c:v>
                </c:pt>
                <c:pt idx="5">
                  <c:v>215.68</c:v>
                </c:pt>
                <c:pt idx="6">
                  <c:v>234.75</c:v>
                </c:pt>
                <c:pt idx="7">
                  <c:v>224.87</c:v>
                </c:pt>
                <c:pt idx="8">
                  <c:v>220.63</c:v>
                </c:pt>
                <c:pt idx="9">
                  <c:v>223.38</c:v>
                </c:pt>
                <c:pt idx="10" formatCode="#,##0.00">
                  <c:v>145.16</c:v>
                </c:pt>
                <c:pt idx="11" formatCode="0.00">
                  <c:v>221.17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21-4DCA-A376-7ED6D2FDA355}"/>
            </c:ext>
          </c:extLst>
        </c:ser>
        <c:dLbls>
          <c:showLegendKey val="0"/>
          <c:showVal val="0"/>
          <c:showCatName val="0"/>
          <c:showSerName val="0"/>
          <c:showPercent val="0"/>
          <c:showBubbleSize val="0"/>
        </c:dLbls>
        <c:gapWidth val="150"/>
        <c:overlap val="100"/>
        <c:axId val="1772553955"/>
        <c:axId val="353490045"/>
      </c:barChart>
      <c:catAx>
        <c:axId val="17725539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53490045"/>
        <c:crosses val="autoZero"/>
        <c:auto val="1"/>
        <c:lblAlgn val="ctr"/>
        <c:lblOffset val="100"/>
        <c:noMultiLvlLbl val="1"/>
      </c:catAx>
      <c:valAx>
        <c:axId val="35349004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7725539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B7-4701-B895-E5F48F264421}"/>
            </c:ext>
          </c:extLst>
        </c:ser>
        <c:dLbls>
          <c:showLegendKey val="0"/>
          <c:showVal val="0"/>
          <c:showCatName val="0"/>
          <c:showSerName val="0"/>
          <c:showPercent val="0"/>
          <c:showBubbleSize val="0"/>
        </c:dLbls>
        <c:gapWidth val="150"/>
        <c:overlap val="100"/>
        <c:axId val="1449419522"/>
        <c:axId val="1347133274"/>
      </c:barChart>
      <c:catAx>
        <c:axId val="144941952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47133274"/>
        <c:crosses val="autoZero"/>
        <c:auto val="1"/>
        <c:lblAlgn val="ctr"/>
        <c:lblOffset val="100"/>
        <c:noMultiLvlLbl val="1"/>
      </c:catAx>
      <c:valAx>
        <c:axId val="1347133274"/>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4494195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'12-224237'!$D$14:$D$25</c:f>
              <c:numCache>
                <c:formatCode>_-"₡"* #\ ##0.0_-;\-"₡"* #\ ##0.0_-;_-"₡"* "-"??_-;_-@</c:formatCode>
                <c:ptCount val="12"/>
                <c:pt idx="0">
                  <c:v>27910.720000000001</c:v>
                </c:pt>
                <c:pt idx="1">
                  <c:v>23623.08</c:v>
                </c:pt>
                <c:pt idx="2">
                  <c:v>24404.639999999999</c:v>
                </c:pt>
                <c:pt idx="3">
                  <c:v>23284.49</c:v>
                </c:pt>
                <c:pt idx="4">
                  <c:v>23935.599999999999</c:v>
                </c:pt>
                <c:pt idx="5">
                  <c:v>23387.34</c:v>
                </c:pt>
                <c:pt idx="6">
                  <c:v>25258.3</c:v>
                </c:pt>
                <c:pt idx="7">
                  <c:v>23969.29</c:v>
                </c:pt>
                <c:pt idx="8">
                  <c:v>23528.95</c:v>
                </c:pt>
                <c:pt idx="9">
                  <c:v>23663.07</c:v>
                </c:pt>
                <c:pt idx="10">
                  <c:v>15408.5</c:v>
                </c:pt>
                <c:pt idx="11">
                  <c:v>23162.62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6C-460B-B00A-1FC982075D20}"/>
            </c:ext>
          </c:extLst>
        </c:ser>
        <c:dLbls>
          <c:showLegendKey val="0"/>
          <c:showVal val="0"/>
          <c:showCatName val="0"/>
          <c:showSerName val="0"/>
          <c:showPercent val="0"/>
          <c:showBubbleSize val="0"/>
        </c:dLbls>
        <c:gapWidth val="150"/>
        <c:overlap val="100"/>
        <c:axId val="1060278208"/>
        <c:axId val="1848150754"/>
      </c:barChart>
      <c:catAx>
        <c:axId val="106027820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48150754"/>
        <c:crosses val="autoZero"/>
        <c:auto val="1"/>
        <c:lblAlgn val="ctr"/>
        <c:lblOffset val="100"/>
        <c:noMultiLvlLbl val="1"/>
      </c:catAx>
      <c:valAx>
        <c:axId val="18481507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_-&quot;₡&quot;* #\ ##0.0_-;\-&quot;₡&quot;* #\ ##0.0_-;_-&quot;₡&quot;* &quot;-&quot;??_-;_-@" sourceLinked="1"/>
        <c:majorTickMark val="none"/>
        <c:minorTickMark val="none"/>
        <c:tickLblPos val="nextTo"/>
        <c:spPr>
          <a:ln/>
        </c:spPr>
        <c:txPr>
          <a:bodyPr/>
          <a:lstStyle/>
          <a:p>
            <a:pPr lvl="0">
              <a:defRPr sz="1000" b="0" i="0">
                <a:solidFill>
                  <a:srgbClr val="000000"/>
                </a:solidFill>
                <a:latin typeface="Calibri"/>
              </a:defRPr>
            </a:pPr>
            <a:endParaRPr lang="es-CR"/>
          </a:p>
        </c:txPr>
        <c:crossAx val="106027820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'12-224237'!$G$14:$G$25</c:f>
              <c:numCache>
                <c:formatCode>0.00</c:formatCode>
                <c:ptCount val="12"/>
                <c:pt idx="0">
                  <c:v>0.18573195876288662</c:v>
                </c:pt>
                <c:pt idx="1">
                  <c:v>0.15230927835051547</c:v>
                </c:pt>
                <c:pt idx="2">
                  <c:v>0.15748453608247423</c:v>
                </c:pt>
                <c:pt idx="3">
                  <c:v>0.14922336769759451</c:v>
                </c:pt>
                <c:pt idx="4">
                  <c:v>0.15180068728522336</c:v>
                </c:pt>
                <c:pt idx="5">
                  <c:v>0.14823367697594503</c:v>
                </c:pt>
                <c:pt idx="6">
                  <c:v>0.16134020618556702</c:v>
                </c:pt>
                <c:pt idx="7">
                  <c:v>0.15454982817869417</c:v>
                </c:pt>
                <c:pt idx="8">
                  <c:v>0.15163573883161513</c:v>
                </c:pt>
                <c:pt idx="9">
                  <c:v>0.15352577319587629</c:v>
                </c:pt>
                <c:pt idx="10">
                  <c:v>9.4207742479800113E-3</c:v>
                </c:pt>
                <c:pt idx="11">
                  <c:v>0.15200687285223366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8F-4B75-8D62-9F699196ED64}"/>
            </c:ext>
          </c:extLst>
        </c:ser>
        <c:dLbls>
          <c:showLegendKey val="0"/>
          <c:showVal val="0"/>
          <c:showCatName val="0"/>
          <c:showSerName val="0"/>
          <c:showPercent val="0"/>
          <c:showBubbleSize val="0"/>
        </c:dLbls>
        <c:gapWidth val="150"/>
        <c:overlap val="100"/>
        <c:axId val="123973010"/>
        <c:axId val="1168683545"/>
      </c:barChart>
      <c:catAx>
        <c:axId val="12397301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68683545"/>
        <c:crosses val="autoZero"/>
        <c:auto val="1"/>
        <c:lblAlgn val="ctr"/>
        <c:lblOffset val="100"/>
        <c:noMultiLvlLbl val="1"/>
      </c:catAx>
      <c:valAx>
        <c:axId val="116868354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397301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'12-224237'!$H$13</c:f>
              <c:strCache>
                <c:ptCount val="1"/>
                <c:pt idx="0">
                  <c:v>Consumo de energía eléctrica por área física        (kWh/ m2)</c:v>
                </c:pt>
              </c:strCache>
            </c:strRef>
          </c:tx>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8B-4A34-B5A6-AE3ED8396680}"/>
            </c:ext>
          </c:extLst>
        </c:ser>
        <c:dLbls>
          <c:showLegendKey val="0"/>
          <c:showVal val="0"/>
          <c:showCatName val="0"/>
          <c:showSerName val="0"/>
          <c:showPercent val="0"/>
          <c:showBubbleSize val="0"/>
        </c:dLbls>
        <c:gapWidth val="150"/>
        <c:overlap val="100"/>
        <c:axId val="521907192"/>
        <c:axId val="1475898825"/>
      </c:barChart>
      <c:catAx>
        <c:axId val="5219071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75898825"/>
        <c:crosses val="autoZero"/>
        <c:auto val="1"/>
        <c:lblAlgn val="ctr"/>
        <c:lblOffset val="100"/>
        <c:noMultiLvlLbl val="1"/>
      </c:catAx>
      <c:valAx>
        <c:axId val="1475898825"/>
        <c:scaling>
          <c:orientation val="minMax"/>
        </c:scaling>
        <c:delete val="0"/>
        <c:axPos val="l"/>
        <c:numFmt formatCode="0.00" sourceLinked="1"/>
        <c:majorTickMark val="cross"/>
        <c:minorTickMark val="cross"/>
        <c:tickLblPos val="nextTo"/>
        <c:spPr>
          <a:ln>
            <a:noFill/>
          </a:ln>
        </c:spPr>
        <c:crossAx val="5219071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115.64</c:v>
                </c:pt>
                <c:pt idx="1">
                  <c:v>101.9</c:v>
                </c:pt>
                <c:pt idx="2">
                  <c:v>114.05</c:v>
                </c:pt>
                <c:pt idx="3">
                  <c:v>114.08</c:v>
                </c:pt>
                <c:pt idx="4">
                  <c:v>107.21</c:v>
                </c:pt>
                <c:pt idx="5">
                  <c:v>104.89</c:v>
                </c:pt>
                <c:pt idx="6">
                  <c:v>118.98</c:v>
                </c:pt>
                <c:pt idx="7">
                  <c:v>113.92</c:v>
                </c:pt>
                <c:pt idx="8">
                  <c:v>106.21</c:v>
                </c:pt>
                <c:pt idx="9">
                  <c:v>112.85</c:v>
                </c:pt>
                <c:pt idx="10" formatCode="#,##0.00">
                  <c:v>98.7</c:v>
                </c:pt>
                <c:pt idx="11">
                  <c:v>83.72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4E-4428-A7B2-375728825367}"/>
            </c:ext>
          </c:extLst>
        </c:ser>
        <c:dLbls>
          <c:showLegendKey val="0"/>
          <c:showVal val="0"/>
          <c:showCatName val="0"/>
          <c:showSerName val="0"/>
          <c:showPercent val="0"/>
          <c:showBubbleSize val="0"/>
        </c:dLbls>
        <c:gapWidth val="150"/>
        <c:overlap val="100"/>
        <c:axId val="521827283"/>
        <c:axId val="1858510692"/>
      </c:barChart>
      <c:catAx>
        <c:axId val="5218272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58510692"/>
        <c:crosses val="autoZero"/>
        <c:auto val="1"/>
        <c:lblAlgn val="ctr"/>
        <c:lblOffset val="100"/>
        <c:noMultiLvlLbl val="1"/>
      </c:catAx>
      <c:valAx>
        <c:axId val="18585106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218272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98-41E8-A836-305FC3D61B03}"/>
            </c:ext>
          </c:extLst>
        </c:ser>
        <c:dLbls>
          <c:showLegendKey val="0"/>
          <c:showVal val="0"/>
          <c:showCatName val="0"/>
          <c:showSerName val="0"/>
          <c:showPercent val="0"/>
          <c:showBubbleSize val="0"/>
        </c:dLbls>
        <c:gapWidth val="150"/>
        <c:overlap val="100"/>
        <c:axId val="539431258"/>
        <c:axId val="1572237807"/>
      </c:barChart>
      <c:catAx>
        <c:axId val="53943125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72237807"/>
        <c:crosses val="autoZero"/>
        <c:auto val="1"/>
        <c:lblAlgn val="ctr"/>
        <c:lblOffset val="100"/>
        <c:noMultiLvlLbl val="1"/>
      </c:catAx>
      <c:valAx>
        <c:axId val="1572237807"/>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5394312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9402.43</c:v>
                </c:pt>
                <c:pt idx="1">
                  <c:v>8325.76</c:v>
                </c:pt>
                <c:pt idx="2">
                  <c:v>9041.7999999999993</c:v>
                </c:pt>
                <c:pt idx="3">
                  <c:v>9054.92</c:v>
                </c:pt>
                <c:pt idx="4">
                  <c:v>8771.69</c:v>
                </c:pt>
                <c:pt idx="5">
                  <c:v>8632.81</c:v>
                </c:pt>
                <c:pt idx="6">
                  <c:v>9424.41</c:v>
                </c:pt>
                <c:pt idx="7">
                  <c:v>9031.73</c:v>
                </c:pt>
                <c:pt idx="8">
                  <c:v>8577.83</c:v>
                </c:pt>
                <c:pt idx="9">
                  <c:v>8911.42</c:v>
                </c:pt>
                <c:pt idx="10">
                  <c:v>7871.37</c:v>
                </c:pt>
                <c:pt idx="11">
                  <c:v>7021.07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00-4083-BB56-F9B1266B32D7}"/>
            </c:ext>
          </c:extLst>
        </c:ser>
        <c:dLbls>
          <c:showLegendKey val="0"/>
          <c:showVal val="0"/>
          <c:showCatName val="0"/>
          <c:showSerName val="0"/>
          <c:showPercent val="0"/>
          <c:showBubbleSize val="0"/>
        </c:dLbls>
        <c:gapWidth val="150"/>
        <c:overlap val="100"/>
        <c:axId val="1226014297"/>
        <c:axId val="653524726"/>
      </c:barChart>
      <c:catAx>
        <c:axId val="122601429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53524726"/>
        <c:crosses val="autoZero"/>
        <c:auto val="1"/>
        <c:lblAlgn val="ctr"/>
        <c:lblOffset val="100"/>
        <c:noMultiLvlLbl val="1"/>
      </c:catAx>
      <c:valAx>
        <c:axId val="6535247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260142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7.9477663230240553E-2</c:v>
                </c:pt>
                <c:pt idx="1">
                  <c:v>7.0034364261168394E-2</c:v>
                </c:pt>
                <c:pt idx="2">
                  <c:v>7.8384879725085913E-2</c:v>
                </c:pt>
                <c:pt idx="3">
                  <c:v>7.8405498281786945E-2</c:v>
                </c:pt>
                <c:pt idx="4">
                  <c:v>7.3683848797250859E-2</c:v>
                </c:pt>
                <c:pt idx="5">
                  <c:v>7.2089347079037802E-2</c:v>
                </c:pt>
                <c:pt idx="6">
                  <c:v>8.177319587628866E-2</c:v>
                </c:pt>
                <c:pt idx="7">
                  <c:v>7.8295532646048105E-2</c:v>
                </c:pt>
                <c:pt idx="8">
                  <c:v>7.2996563573883164E-2</c:v>
                </c:pt>
                <c:pt idx="9">
                  <c:v>7.7560137457044667E-2</c:v>
                </c:pt>
                <c:pt idx="10">
                  <c:v>6.7835051546391759E-2</c:v>
                </c:pt>
                <c:pt idx="11">
                  <c:v>5.7539518900343645E-2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CF-43D5-A445-81FF80FDF19C}"/>
            </c:ext>
          </c:extLst>
        </c:ser>
        <c:dLbls>
          <c:showLegendKey val="0"/>
          <c:showVal val="0"/>
          <c:showCatName val="0"/>
          <c:showSerName val="0"/>
          <c:showPercent val="0"/>
          <c:showBubbleSize val="0"/>
        </c:dLbls>
        <c:gapWidth val="150"/>
        <c:overlap val="100"/>
        <c:axId val="2045649851"/>
        <c:axId val="1942039340"/>
      </c:barChart>
      <c:catAx>
        <c:axId val="204564985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42039340"/>
        <c:crosses val="autoZero"/>
        <c:auto val="1"/>
        <c:lblAlgn val="ctr"/>
        <c:lblOffset val="100"/>
        <c:noMultiLvlLbl val="1"/>
      </c:catAx>
      <c:valAx>
        <c:axId val="19420393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456498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17-4193-A256-7C4573D6E7D5}"/>
            </c:ext>
          </c:extLst>
        </c:ser>
        <c:dLbls>
          <c:showLegendKey val="0"/>
          <c:showVal val="0"/>
          <c:showCatName val="0"/>
          <c:showSerName val="0"/>
          <c:showPercent val="0"/>
          <c:showBubbleSize val="0"/>
        </c:dLbls>
        <c:gapWidth val="150"/>
        <c:overlap val="100"/>
        <c:axId val="1810876461"/>
        <c:axId val="1540146246"/>
      </c:barChart>
      <c:catAx>
        <c:axId val="181087646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40146246"/>
        <c:crosses val="autoZero"/>
        <c:auto val="1"/>
        <c:lblAlgn val="ctr"/>
        <c:lblOffset val="100"/>
        <c:noMultiLvlLbl val="1"/>
      </c:catAx>
      <c:valAx>
        <c:axId val="1540146246"/>
        <c:scaling>
          <c:orientation val="minMax"/>
        </c:scaling>
        <c:delete val="0"/>
        <c:axPos val="l"/>
        <c:numFmt formatCode="0.00" sourceLinked="1"/>
        <c:majorTickMark val="cross"/>
        <c:minorTickMark val="cross"/>
        <c:tickLblPos val="nextTo"/>
        <c:spPr>
          <a:ln>
            <a:noFill/>
          </a:ln>
        </c:spPr>
        <c:crossAx val="18108764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10-49EE-B882-F583926DB95B}"/>
            </c:ext>
          </c:extLst>
        </c:ser>
        <c:dLbls>
          <c:showLegendKey val="0"/>
          <c:showVal val="0"/>
          <c:showCatName val="0"/>
          <c:showSerName val="0"/>
          <c:showPercent val="0"/>
          <c:showBubbleSize val="0"/>
        </c:dLbls>
        <c:gapWidth val="150"/>
        <c:overlap val="100"/>
        <c:axId val="16048783"/>
        <c:axId val="636286601"/>
      </c:barChart>
      <c:catAx>
        <c:axId val="1604878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36286601"/>
        <c:crosses val="autoZero"/>
        <c:auto val="1"/>
        <c:lblAlgn val="ctr"/>
        <c:lblOffset val="100"/>
        <c:noMultiLvlLbl val="1"/>
      </c:catAx>
      <c:valAx>
        <c:axId val="6362866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0487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432.72</c:v>
                </c:pt>
                <c:pt idx="1">
                  <c:v>343.59</c:v>
                </c:pt>
                <c:pt idx="2">
                  <c:v>345.8</c:v>
                </c:pt>
                <c:pt idx="3">
                  <c:v>311.44</c:v>
                </c:pt>
                <c:pt idx="4">
                  <c:v>317.74</c:v>
                </c:pt>
                <c:pt idx="5">
                  <c:v>319.45999999999998</c:v>
                </c:pt>
                <c:pt idx="6">
                  <c:v>472.12</c:v>
                </c:pt>
                <c:pt idx="7">
                  <c:v>508.01</c:v>
                </c:pt>
                <c:pt idx="8">
                  <c:v>689.09</c:v>
                </c:pt>
                <c:pt idx="9">
                  <c:v>405.1</c:v>
                </c:pt>
                <c:pt idx="10" formatCode="#,##0.00">
                  <c:v>315.69</c:v>
                </c:pt>
                <c:pt idx="11">
                  <c:v>362.43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4F-44AE-B03A-D36B824BEB0D}"/>
            </c:ext>
          </c:extLst>
        </c:ser>
        <c:dLbls>
          <c:showLegendKey val="0"/>
          <c:showVal val="0"/>
          <c:showCatName val="0"/>
          <c:showSerName val="0"/>
          <c:showPercent val="0"/>
          <c:showBubbleSize val="0"/>
        </c:dLbls>
        <c:gapWidth val="150"/>
        <c:overlap val="100"/>
        <c:axId val="721985492"/>
        <c:axId val="726247578"/>
      </c:barChart>
      <c:catAx>
        <c:axId val="72198549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26247578"/>
        <c:crosses val="autoZero"/>
        <c:auto val="1"/>
        <c:lblAlgn val="ctr"/>
        <c:lblOffset val="100"/>
        <c:noMultiLvlLbl val="1"/>
      </c:catAx>
      <c:valAx>
        <c:axId val="7262475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7219854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69-4476-9361-8C3BC2B200A3}"/>
            </c:ext>
          </c:extLst>
        </c:ser>
        <c:dLbls>
          <c:showLegendKey val="0"/>
          <c:showVal val="0"/>
          <c:showCatName val="0"/>
          <c:showSerName val="0"/>
          <c:showPercent val="0"/>
          <c:showBubbleSize val="0"/>
        </c:dLbls>
        <c:gapWidth val="150"/>
        <c:overlap val="100"/>
        <c:axId val="1229334470"/>
        <c:axId val="731806355"/>
      </c:barChart>
      <c:catAx>
        <c:axId val="122933447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31806355"/>
        <c:crosses val="autoZero"/>
        <c:auto val="1"/>
        <c:lblAlgn val="ctr"/>
        <c:lblOffset val="100"/>
        <c:noMultiLvlLbl val="1"/>
      </c:catAx>
      <c:valAx>
        <c:axId val="731806355"/>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2293344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38568.5</c:v>
                </c:pt>
                <c:pt idx="1">
                  <c:v>32621.97</c:v>
                </c:pt>
                <c:pt idx="2">
                  <c:v>32821.29</c:v>
                </c:pt>
                <c:pt idx="3">
                  <c:v>29764.95</c:v>
                </c:pt>
                <c:pt idx="4">
                  <c:v>30765.05</c:v>
                </c:pt>
                <c:pt idx="5">
                  <c:v>30922.560000000001</c:v>
                </c:pt>
                <c:pt idx="6">
                  <c:v>51584.24</c:v>
                </c:pt>
                <c:pt idx="7">
                  <c:v>54774.43</c:v>
                </c:pt>
                <c:pt idx="8">
                  <c:v>73593.23</c:v>
                </c:pt>
                <c:pt idx="9">
                  <c:v>43796.22</c:v>
                </c:pt>
                <c:pt idx="10">
                  <c:v>29537.24</c:v>
                </c:pt>
                <c:pt idx="11">
                  <c:v>33670.74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89-473D-BFA8-13A43FAF36E7}"/>
            </c:ext>
          </c:extLst>
        </c:ser>
        <c:dLbls>
          <c:showLegendKey val="0"/>
          <c:showVal val="0"/>
          <c:showCatName val="0"/>
          <c:showSerName val="0"/>
          <c:showPercent val="0"/>
          <c:showBubbleSize val="0"/>
        </c:dLbls>
        <c:gapWidth val="150"/>
        <c:overlap val="100"/>
        <c:axId val="2088911059"/>
        <c:axId val="2097380460"/>
      </c:barChart>
      <c:catAx>
        <c:axId val="208891105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7380460"/>
        <c:crosses val="autoZero"/>
        <c:auto val="1"/>
        <c:lblAlgn val="ctr"/>
        <c:lblOffset val="100"/>
        <c:noMultiLvlLbl val="1"/>
      </c:catAx>
      <c:valAx>
        <c:axId val="20973804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889110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0.29740206185567014</c:v>
                </c:pt>
                <c:pt idx="1">
                  <c:v>0.2361443298969072</c:v>
                </c:pt>
                <c:pt idx="2">
                  <c:v>0.23766323024054983</c:v>
                </c:pt>
                <c:pt idx="3">
                  <c:v>0.21404810996563572</c:v>
                </c:pt>
                <c:pt idx="4">
                  <c:v>0.21837800687285225</c:v>
                </c:pt>
                <c:pt idx="5">
                  <c:v>0.21956013745704467</c:v>
                </c:pt>
                <c:pt idx="6">
                  <c:v>0.32448109965635741</c:v>
                </c:pt>
                <c:pt idx="7">
                  <c:v>0.34914776632302402</c:v>
                </c:pt>
                <c:pt idx="8">
                  <c:v>0.47360137457044676</c:v>
                </c:pt>
                <c:pt idx="9">
                  <c:v>0.27841924398625434</c:v>
                </c:pt>
                <c:pt idx="10">
                  <c:v>0.21696907216494846</c:v>
                </c:pt>
                <c:pt idx="11">
                  <c:v>0.24909278350515465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87-4C0C-98C0-EFC8B5DDEDEC}"/>
            </c:ext>
          </c:extLst>
        </c:ser>
        <c:dLbls>
          <c:showLegendKey val="0"/>
          <c:showVal val="0"/>
          <c:showCatName val="0"/>
          <c:showSerName val="0"/>
          <c:showPercent val="0"/>
          <c:showBubbleSize val="0"/>
        </c:dLbls>
        <c:gapWidth val="150"/>
        <c:overlap val="100"/>
        <c:axId val="243734637"/>
        <c:axId val="1532478479"/>
      </c:barChart>
      <c:catAx>
        <c:axId val="24373463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32478479"/>
        <c:crosses val="autoZero"/>
        <c:auto val="1"/>
        <c:lblAlgn val="ctr"/>
        <c:lblOffset val="100"/>
        <c:noMultiLvlLbl val="1"/>
      </c:catAx>
      <c:valAx>
        <c:axId val="15324784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437346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F4-4D33-8044-BB6D59522446}"/>
            </c:ext>
          </c:extLst>
        </c:ser>
        <c:dLbls>
          <c:showLegendKey val="0"/>
          <c:showVal val="0"/>
          <c:showCatName val="0"/>
          <c:showSerName val="0"/>
          <c:showPercent val="0"/>
          <c:showBubbleSize val="0"/>
        </c:dLbls>
        <c:gapWidth val="150"/>
        <c:overlap val="100"/>
        <c:axId val="1750673640"/>
        <c:axId val="1240821200"/>
      </c:barChart>
      <c:catAx>
        <c:axId val="17506736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0821200"/>
        <c:crosses val="autoZero"/>
        <c:auto val="1"/>
        <c:lblAlgn val="ctr"/>
        <c:lblOffset val="100"/>
        <c:noMultiLvlLbl val="1"/>
      </c:catAx>
      <c:valAx>
        <c:axId val="1240821200"/>
        <c:scaling>
          <c:orientation val="minMax"/>
        </c:scaling>
        <c:delete val="0"/>
        <c:axPos val="l"/>
        <c:numFmt formatCode="0.00" sourceLinked="1"/>
        <c:majorTickMark val="cross"/>
        <c:minorTickMark val="cross"/>
        <c:tickLblPos val="nextTo"/>
        <c:spPr>
          <a:ln>
            <a:noFill/>
          </a:ln>
        </c:spPr>
        <c:crossAx val="175067364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2-4113-8081-AC8D102F8984}"/>
            </c:ext>
          </c:extLst>
        </c:ser>
        <c:dLbls>
          <c:showLegendKey val="0"/>
          <c:showVal val="0"/>
          <c:showCatName val="0"/>
          <c:showSerName val="0"/>
          <c:showPercent val="0"/>
          <c:showBubbleSize val="0"/>
        </c:dLbls>
        <c:gapWidth val="150"/>
        <c:overlap val="100"/>
        <c:axId val="399288341"/>
        <c:axId val="2129300336"/>
      </c:barChart>
      <c:catAx>
        <c:axId val="39928834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29300336"/>
        <c:crosses val="autoZero"/>
        <c:auto val="1"/>
        <c:lblAlgn val="ctr"/>
        <c:lblOffset val="100"/>
        <c:noMultiLvlLbl val="1"/>
      </c:catAx>
      <c:valAx>
        <c:axId val="21293003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992883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5D-41A1-A499-D75409445F7B}"/>
            </c:ext>
          </c:extLst>
        </c:ser>
        <c:dLbls>
          <c:showLegendKey val="0"/>
          <c:showVal val="0"/>
          <c:showCatName val="0"/>
          <c:showSerName val="0"/>
          <c:showPercent val="0"/>
          <c:showBubbleSize val="0"/>
        </c:dLbls>
        <c:gapWidth val="150"/>
        <c:overlap val="100"/>
        <c:axId val="2033526483"/>
        <c:axId val="317316222"/>
      </c:barChart>
      <c:catAx>
        <c:axId val="203352648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17316222"/>
        <c:crosses val="autoZero"/>
        <c:auto val="1"/>
        <c:lblAlgn val="ctr"/>
        <c:lblOffset val="100"/>
        <c:noMultiLvlLbl val="1"/>
      </c:catAx>
      <c:valAx>
        <c:axId val="31731622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20335264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64-40E8-B2FB-1DA915627416}"/>
            </c:ext>
          </c:extLst>
        </c:ser>
        <c:dLbls>
          <c:showLegendKey val="0"/>
          <c:showVal val="0"/>
          <c:showCatName val="0"/>
          <c:showSerName val="0"/>
          <c:showPercent val="0"/>
          <c:showBubbleSize val="0"/>
        </c:dLbls>
        <c:gapWidth val="150"/>
        <c:overlap val="100"/>
        <c:axId val="88128302"/>
        <c:axId val="593585371"/>
      </c:barChart>
      <c:catAx>
        <c:axId val="8812830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93585371"/>
        <c:crosses val="autoZero"/>
        <c:auto val="1"/>
        <c:lblAlgn val="ctr"/>
        <c:lblOffset val="100"/>
        <c:noMultiLvlLbl val="1"/>
      </c:catAx>
      <c:valAx>
        <c:axId val="59358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81283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FE-45AA-94C1-EEC2E9754542}"/>
            </c:ext>
          </c:extLst>
        </c:ser>
        <c:dLbls>
          <c:showLegendKey val="0"/>
          <c:showVal val="0"/>
          <c:showCatName val="0"/>
          <c:showSerName val="0"/>
          <c:showPercent val="0"/>
          <c:showBubbleSize val="0"/>
        </c:dLbls>
        <c:gapWidth val="150"/>
        <c:overlap val="100"/>
        <c:axId val="1303826391"/>
        <c:axId val="1316421032"/>
      </c:barChart>
      <c:catAx>
        <c:axId val="130382639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6421032"/>
        <c:crosses val="autoZero"/>
        <c:auto val="1"/>
        <c:lblAlgn val="ctr"/>
        <c:lblOffset val="100"/>
        <c:noMultiLvlLbl val="1"/>
      </c:catAx>
      <c:valAx>
        <c:axId val="1316421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038263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9C-4EF8-9A55-F14F76458654}"/>
            </c:ext>
          </c:extLst>
        </c:ser>
        <c:dLbls>
          <c:showLegendKey val="0"/>
          <c:showVal val="0"/>
          <c:showCatName val="0"/>
          <c:showSerName val="0"/>
          <c:showPercent val="0"/>
          <c:showBubbleSize val="0"/>
        </c:dLbls>
        <c:gapWidth val="150"/>
        <c:overlap val="100"/>
        <c:axId val="263010435"/>
        <c:axId val="684211080"/>
      </c:barChart>
      <c:catAx>
        <c:axId val="26301043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84211080"/>
        <c:crosses val="autoZero"/>
        <c:auto val="1"/>
        <c:lblAlgn val="ctr"/>
        <c:lblOffset val="100"/>
        <c:noMultiLvlLbl val="1"/>
      </c:catAx>
      <c:valAx>
        <c:axId val="684211080"/>
        <c:scaling>
          <c:orientation val="minMax"/>
        </c:scaling>
        <c:delete val="0"/>
        <c:axPos val="l"/>
        <c:numFmt formatCode="0.00" sourceLinked="1"/>
        <c:majorTickMark val="cross"/>
        <c:minorTickMark val="cross"/>
        <c:tickLblPos val="nextTo"/>
        <c:spPr>
          <a:ln>
            <a:noFill/>
          </a:ln>
        </c:spPr>
        <c:crossAx val="26301043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3D-4369-BB07-58A595F1F675}"/>
            </c:ext>
          </c:extLst>
        </c:ser>
        <c:dLbls>
          <c:showLegendKey val="0"/>
          <c:showVal val="0"/>
          <c:showCatName val="0"/>
          <c:showSerName val="0"/>
          <c:showPercent val="0"/>
          <c:showBubbleSize val="0"/>
        </c:dLbls>
        <c:gapWidth val="150"/>
        <c:overlap val="100"/>
        <c:axId val="767002658"/>
        <c:axId val="1482000101"/>
      </c:barChart>
      <c:catAx>
        <c:axId val="76700265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82000101"/>
        <c:crosses val="autoZero"/>
        <c:auto val="1"/>
        <c:lblAlgn val="ctr"/>
        <c:lblOffset val="100"/>
        <c:noMultiLvlLbl val="1"/>
      </c:catAx>
      <c:valAx>
        <c:axId val="1482000101"/>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7670026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2A-4F93-B42B-F7DA54E0EAF4}"/>
            </c:ext>
          </c:extLst>
        </c:ser>
        <c:dLbls>
          <c:showLegendKey val="0"/>
          <c:showVal val="0"/>
          <c:showCatName val="0"/>
          <c:showSerName val="0"/>
          <c:showPercent val="0"/>
          <c:showBubbleSize val="0"/>
        </c:dLbls>
        <c:gapWidth val="150"/>
        <c:overlap val="100"/>
        <c:axId val="1222893426"/>
        <c:axId val="349683655"/>
      </c:barChart>
      <c:catAx>
        <c:axId val="122289342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49683655"/>
        <c:crosses val="autoZero"/>
        <c:auto val="1"/>
        <c:lblAlgn val="ctr"/>
        <c:lblOffset val="100"/>
        <c:noMultiLvlLbl val="1"/>
      </c:catAx>
      <c:valAx>
        <c:axId val="349683655"/>
        <c:scaling>
          <c:orientation val="minMax"/>
        </c:scaling>
        <c:delete val="0"/>
        <c:axPos val="l"/>
        <c:numFmt formatCode="0.00" sourceLinked="1"/>
        <c:majorTickMark val="cross"/>
        <c:minorTickMark val="cross"/>
        <c:tickLblPos val="nextTo"/>
        <c:spPr>
          <a:ln>
            <a:noFill/>
          </a:ln>
        </c:spPr>
        <c:crossAx val="122289342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48-47D5-B92C-33A779E865D9}"/>
            </c:ext>
          </c:extLst>
        </c:ser>
        <c:dLbls>
          <c:showLegendKey val="0"/>
          <c:showVal val="0"/>
          <c:showCatName val="0"/>
          <c:showSerName val="0"/>
          <c:showPercent val="0"/>
          <c:showBubbleSize val="0"/>
        </c:dLbls>
        <c:gapWidth val="150"/>
        <c:overlap val="100"/>
        <c:axId val="1740938654"/>
        <c:axId val="120085433"/>
      </c:barChart>
      <c:catAx>
        <c:axId val="174093865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0085433"/>
        <c:crosses val="autoZero"/>
        <c:auto val="1"/>
        <c:lblAlgn val="ctr"/>
        <c:lblOffset val="100"/>
        <c:noMultiLvlLbl val="1"/>
      </c:catAx>
      <c:valAx>
        <c:axId val="12008543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4093865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3D-47D5-A271-38280CEADD50}"/>
            </c:ext>
          </c:extLst>
        </c:ser>
        <c:dLbls>
          <c:showLegendKey val="0"/>
          <c:showVal val="0"/>
          <c:showCatName val="0"/>
          <c:showSerName val="0"/>
          <c:showPercent val="0"/>
          <c:showBubbleSize val="0"/>
        </c:dLbls>
        <c:gapWidth val="150"/>
        <c:overlap val="100"/>
        <c:axId val="1991078423"/>
        <c:axId val="653871222"/>
      </c:barChart>
      <c:catAx>
        <c:axId val="199107842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53871222"/>
        <c:crosses val="autoZero"/>
        <c:auto val="1"/>
        <c:lblAlgn val="ctr"/>
        <c:lblOffset val="100"/>
        <c:noMultiLvlLbl val="1"/>
      </c:catAx>
      <c:valAx>
        <c:axId val="65387122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991078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0B2-4155-83D1-431F1ECDB6CD}"/>
            </c:ext>
          </c:extLst>
        </c:ser>
        <c:dLbls>
          <c:showLegendKey val="0"/>
          <c:showVal val="0"/>
          <c:showCatName val="0"/>
          <c:showSerName val="0"/>
          <c:showPercent val="0"/>
          <c:showBubbleSize val="0"/>
        </c:dLbls>
        <c:gapWidth val="150"/>
        <c:overlap val="100"/>
        <c:axId val="858205003"/>
        <c:axId val="1404496917"/>
      </c:barChart>
      <c:catAx>
        <c:axId val="85820500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04496917"/>
        <c:crosses val="autoZero"/>
        <c:auto val="1"/>
        <c:lblAlgn val="ctr"/>
        <c:lblOffset val="100"/>
        <c:noMultiLvlLbl val="1"/>
      </c:catAx>
      <c:valAx>
        <c:axId val="140449691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582050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1C-4440-9557-1DBD873A0645}"/>
            </c:ext>
          </c:extLst>
        </c:ser>
        <c:dLbls>
          <c:showLegendKey val="0"/>
          <c:showVal val="0"/>
          <c:showCatName val="0"/>
          <c:showSerName val="0"/>
          <c:showPercent val="0"/>
          <c:showBubbleSize val="0"/>
        </c:dLbls>
        <c:gapWidth val="150"/>
        <c:overlap val="100"/>
        <c:axId val="1913082670"/>
        <c:axId val="1724716860"/>
      </c:barChart>
      <c:catAx>
        <c:axId val="191308267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24716860"/>
        <c:crosses val="autoZero"/>
        <c:auto val="1"/>
        <c:lblAlgn val="ctr"/>
        <c:lblOffset val="100"/>
        <c:noMultiLvlLbl val="1"/>
      </c:catAx>
      <c:valAx>
        <c:axId val="17247168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9130826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66-4D6A-89B3-ADD0BC5DCECC}"/>
            </c:ext>
          </c:extLst>
        </c:ser>
        <c:dLbls>
          <c:showLegendKey val="0"/>
          <c:showVal val="0"/>
          <c:showCatName val="0"/>
          <c:showSerName val="0"/>
          <c:showPercent val="0"/>
          <c:showBubbleSize val="0"/>
        </c:dLbls>
        <c:gapWidth val="150"/>
        <c:overlap val="100"/>
        <c:axId val="327995606"/>
        <c:axId val="263018118"/>
      </c:barChart>
      <c:catAx>
        <c:axId val="3279956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63018118"/>
        <c:crosses val="autoZero"/>
        <c:auto val="1"/>
        <c:lblAlgn val="ctr"/>
        <c:lblOffset val="100"/>
        <c:noMultiLvlLbl val="1"/>
      </c:catAx>
      <c:valAx>
        <c:axId val="263018118"/>
        <c:scaling>
          <c:orientation val="minMax"/>
        </c:scaling>
        <c:delete val="0"/>
        <c:axPos val="l"/>
        <c:numFmt formatCode="0.00" sourceLinked="1"/>
        <c:majorTickMark val="cross"/>
        <c:minorTickMark val="cross"/>
        <c:tickLblPos val="nextTo"/>
        <c:spPr>
          <a:ln>
            <a:noFill/>
          </a:ln>
        </c:spPr>
        <c:crossAx val="3279956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A0D-4D0C-801E-A3B3E466B5F8}"/>
            </c:ext>
          </c:extLst>
        </c:ser>
        <c:dLbls>
          <c:showLegendKey val="0"/>
          <c:showVal val="0"/>
          <c:showCatName val="0"/>
          <c:showSerName val="0"/>
          <c:showPercent val="0"/>
          <c:showBubbleSize val="0"/>
        </c:dLbls>
        <c:gapWidth val="150"/>
        <c:overlap val="100"/>
        <c:axId val="1548614690"/>
        <c:axId val="532092440"/>
      </c:barChart>
      <c:catAx>
        <c:axId val="154861469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32092440"/>
        <c:crosses val="autoZero"/>
        <c:auto val="1"/>
        <c:lblAlgn val="ctr"/>
        <c:lblOffset val="100"/>
        <c:noMultiLvlLbl val="1"/>
      </c:catAx>
      <c:valAx>
        <c:axId val="5320924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486146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86-4EB7-AFEF-061333A7284F}"/>
            </c:ext>
          </c:extLst>
        </c:ser>
        <c:dLbls>
          <c:showLegendKey val="0"/>
          <c:showVal val="0"/>
          <c:showCatName val="0"/>
          <c:showSerName val="0"/>
          <c:showPercent val="0"/>
          <c:showBubbleSize val="0"/>
        </c:dLbls>
        <c:gapWidth val="150"/>
        <c:overlap val="100"/>
        <c:axId val="1656672936"/>
        <c:axId val="66919916"/>
      </c:barChart>
      <c:catAx>
        <c:axId val="1656672936"/>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6919916"/>
        <c:crosses val="autoZero"/>
        <c:auto val="1"/>
        <c:lblAlgn val="ctr"/>
        <c:lblOffset val="100"/>
        <c:noMultiLvlLbl val="1"/>
      </c:catAx>
      <c:valAx>
        <c:axId val="66919916"/>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65667293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3B-42C3-9959-BD74F4EFDBFD}"/>
            </c:ext>
          </c:extLst>
        </c:ser>
        <c:dLbls>
          <c:showLegendKey val="0"/>
          <c:showVal val="0"/>
          <c:showCatName val="0"/>
          <c:showSerName val="0"/>
          <c:showPercent val="0"/>
          <c:showBubbleSize val="0"/>
        </c:dLbls>
        <c:gapWidth val="150"/>
        <c:overlap val="100"/>
        <c:axId val="1011803345"/>
        <c:axId val="2040959073"/>
      </c:barChart>
      <c:catAx>
        <c:axId val="101180334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40959073"/>
        <c:crosses val="autoZero"/>
        <c:auto val="1"/>
        <c:lblAlgn val="ctr"/>
        <c:lblOffset val="100"/>
        <c:noMultiLvlLbl val="1"/>
      </c:catAx>
      <c:valAx>
        <c:axId val="20409590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1180334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71-4199-96DA-1C20419B19D5}"/>
            </c:ext>
          </c:extLst>
        </c:ser>
        <c:dLbls>
          <c:showLegendKey val="0"/>
          <c:showVal val="0"/>
          <c:showCatName val="0"/>
          <c:showSerName val="0"/>
          <c:showPercent val="0"/>
          <c:showBubbleSize val="0"/>
        </c:dLbls>
        <c:gapWidth val="150"/>
        <c:overlap val="100"/>
        <c:axId val="1023375449"/>
        <c:axId val="763079316"/>
      </c:barChart>
      <c:catAx>
        <c:axId val="102337544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63079316"/>
        <c:crosses val="autoZero"/>
        <c:auto val="1"/>
        <c:lblAlgn val="ctr"/>
        <c:lblOffset val="100"/>
        <c:noMultiLvlLbl val="1"/>
      </c:catAx>
      <c:valAx>
        <c:axId val="7630793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233754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C-41B5-88BE-2FC3FD692FB7}"/>
            </c:ext>
          </c:extLst>
        </c:ser>
        <c:dLbls>
          <c:showLegendKey val="0"/>
          <c:showVal val="0"/>
          <c:showCatName val="0"/>
          <c:showSerName val="0"/>
          <c:showPercent val="0"/>
          <c:showBubbleSize val="0"/>
        </c:dLbls>
        <c:gapWidth val="150"/>
        <c:overlap val="100"/>
        <c:axId val="55682044"/>
        <c:axId val="1827695179"/>
      </c:barChart>
      <c:catAx>
        <c:axId val="55682044"/>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827695179"/>
        <c:crosses val="autoZero"/>
        <c:auto val="1"/>
        <c:lblAlgn val="ctr"/>
        <c:lblOffset val="100"/>
        <c:noMultiLvlLbl val="1"/>
      </c:catAx>
      <c:valAx>
        <c:axId val="1827695179"/>
        <c:scaling>
          <c:orientation val="minMax"/>
        </c:scaling>
        <c:delete val="0"/>
        <c:axPos val="l"/>
        <c:numFmt formatCode="0.00" sourceLinked="1"/>
        <c:majorTickMark val="cross"/>
        <c:minorTickMark val="cross"/>
        <c:tickLblPos val="nextTo"/>
        <c:spPr>
          <a:ln>
            <a:noFill/>
          </a:ln>
        </c:spPr>
        <c:crossAx val="5568204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79-4648-8ACA-B6DBE4704B60}"/>
            </c:ext>
          </c:extLst>
        </c:ser>
        <c:dLbls>
          <c:showLegendKey val="0"/>
          <c:showVal val="0"/>
          <c:showCatName val="0"/>
          <c:showSerName val="0"/>
          <c:showPercent val="0"/>
          <c:showBubbleSize val="0"/>
        </c:dLbls>
        <c:gapWidth val="150"/>
        <c:overlap val="100"/>
        <c:axId val="1987678128"/>
        <c:axId val="1785628401"/>
      </c:barChart>
      <c:catAx>
        <c:axId val="198767812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85628401"/>
        <c:crosses val="autoZero"/>
        <c:auto val="1"/>
        <c:lblAlgn val="ctr"/>
        <c:lblOffset val="100"/>
        <c:noMultiLvlLbl val="1"/>
      </c:catAx>
      <c:valAx>
        <c:axId val="17856284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9876781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AB-408A-8F2D-C240CC977315}"/>
            </c:ext>
          </c:extLst>
        </c:ser>
        <c:dLbls>
          <c:showLegendKey val="0"/>
          <c:showVal val="0"/>
          <c:showCatName val="0"/>
          <c:showSerName val="0"/>
          <c:showPercent val="0"/>
          <c:showBubbleSize val="0"/>
        </c:dLbls>
        <c:gapWidth val="150"/>
        <c:overlap val="100"/>
        <c:axId val="291704356"/>
        <c:axId val="1217356609"/>
      </c:barChart>
      <c:catAx>
        <c:axId val="29170435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17356609"/>
        <c:crosses val="autoZero"/>
        <c:auto val="1"/>
        <c:lblAlgn val="ctr"/>
        <c:lblOffset val="100"/>
        <c:noMultiLvlLbl val="1"/>
      </c:catAx>
      <c:valAx>
        <c:axId val="1217356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2917043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BA-47FC-B902-ED0AD70D3242}"/>
            </c:ext>
          </c:extLst>
        </c:ser>
        <c:dLbls>
          <c:showLegendKey val="0"/>
          <c:showVal val="0"/>
          <c:showCatName val="0"/>
          <c:showSerName val="0"/>
          <c:showPercent val="0"/>
          <c:showBubbleSize val="0"/>
        </c:dLbls>
        <c:gapWidth val="150"/>
        <c:overlap val="100"/>
        <c:axId val="249680498"/>
        <c:axId val="1602391768"/>
      </c:barChart>
      <c:catAx>
        <c:axId val="24968049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602391768"/>
        <c:crosses val="autoZero"/>
        <c:auto val="1"/>
        <c:lblAlgn val="ctr"/>
        <c:lblOffset val="100"/>
        <c:noMultiLvlLbl val="1"/>
      </c:catAx>
      <c:valAx>
        <c:axId val="160239176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24968049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3F-4D53-8C9E-07F9BAB869C3}"/>
            </c:ext>
          </c:extLst>
        </c:ser>
        <c:dLbls>
          <c:showLegendKey val="0"/>
          <c:showVal val="0"/>
          <c:showCatName val="0"/>
          <c:showSerName val="0"/>
          <c:showPercent val="0"/>
          <c:showBubbleSize val="0"/>
        </c:dLbls>
        <c:gapWidth val="150"/>
        <c:overlap val="100"/>
        <c:axId val="1208265115"/>
        <c:axId val="1542396424"/>
      </c:barChart>
      <c:catAx>
        <c:axId val="120826511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42396424"/>
        <c:crosses val="autoZero"/>
        <c:auto val="1"/>
        <c:lblAlgn val="ctr"/>
        <c:lblOffset val="100"/>
        <c:noMultiLvlLbl val="1"/>
      </c:catAx>
      <c:valAx>
        <c:axId val="15423964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082651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D87-47AD-B9A6-D2A1735475E2}"/>
            </c:ext>
          </c:extLst>
        </c:ser>
        <c:dLbls>
          <c:showLegendKey val="0"/>
          <c:showVal val="0"/>
          <c:showCatName val="0"/>
          <c:showSerName val="0"/>
          <c:showPercent val="0"/>
          <c:showBubbleSize val="0"/>
        </c:dLbls>
        <c:gapWidth val="150"/>
        <c:overlap val="100"/>
        <c:axId val="495991494"/>
        <c:axId val="1048518369"/>
      </c:barChart>
      <c:catAx>
        <c:axId val="49599149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518369"/>
        <c:crosses val="autoZero"/>
        <c:auto val="1"/>
        <c:lblAlgn val="ctr"/>
        <c:lblOffset val="100"/>
        <c:noMultiLvlLbl val="1"/>
      </c:catAx>
      <c:valAx>
        <c:axId val="10485183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599149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83-4571-846F-8DA78C42A29A}"/>
            </c:ext>
          </c:extLst>
        </c:ser>
        <c:dLbls>
          <c:showLegendKey val="0"/>
          <c:showVal val="0"/>
          <c:showCatName val="0"/>
          <c:showSerName val="0"/>
          <c:showPercent val="0"/>
          <c:showBubbleSize val="0"/>
        </c:dLbls>
        <c:gapWidth val="150"/>
        <c:overlap val="100"/>
        <c:axId val="883456356"/>
        <c:axId val="1166452145"/>
      </c:barChart>
      <c:catAx>
        <c:axId val="8834563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66452145"/>
        <c:crosses val="autoZero"/>
        <c:auto val="1"/>
        <c:lblAlgn val="ctr"/>
        <c:lblOffset val="100"/>
        <c:noMultiLvlLbl val="1"/>
      </c:catAx>
      <c:valAx>
        <c:axId val="1166452145"/>
        <c:scaling>
          <c:orientation val="minMax"/>
        </c:scaling>
        <c:delete val="0"/>
        <c:axPos val="l"/>
        <c:numFmt formatCode="0.00" sourceLinked="1"/>
        <c:majorTickMark val="cross"/>
        <c:minorTickMark val="cross"/>
        <c:tickLblPos val="nextTo"/>
        <c:spPr>
          <a:ln>
            <a:noFill/>
          </a:ln>
        </c:spPr>
        <c:crossAx val="8834563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24-4369-9F3D-211B988B862C}"/>
            </c:ext>
          </c:extLst>
        </c:ser>
        <c:dLbls>
          <c:showLegendKey val="0"/>
          <c:showVal val="0"/>
          <c:showCatName val="0"/>
          <c:showSerName val="0"/>
          <c:showPercent val="0"/>
          <c:showBubbleSize val="0"/>
        </c:dLbls>
        <c:gapWidth val="150"/>
        <c:overlap val="100"/>
        <c:axId val="1591984343"/>
        <c:axId val="1186669749"/>
      </c:barChart>
      <c:catAx>
        <c:axId val="159198434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86669749"/>
        <c:crosses val="autoZero"/>
        <c:auto val="1"/>
        <c:lblAlgn val="ctr"/>
        <c:lblOffset val="100"/>
        <c:noMultiLvlLbl val="1"/>
      </c:catAx>
      <c:valAx>
        <c:axId val="11866697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59198434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C14-4410-A6EA-19D29BC5DE83}"/>
            </c:ext>
          </c:extLst>
        </c:ser>
        <c:dLbls>
          <c:showLegendKey val="0"/>
          <c:showVal val="0"/>
          <c:showCatName val="0"/>
          <c:showSerName val="0"/>
          <c:showPercent val="0"/>
          <c:showBubbleSize val="0"/>
        </c:dLbls>
        <c:gapWidth val="150"/>
        <c:overlap val="100"/>
        <c:axId val="1964593229"/>
        <c:axId val="90989592"/>
      </c:barChart>
      <c:catAx>
        <c:axId val="19645932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0989592"/>
        <c:crosses val="autoZero"/>
        <c:auto val="1"/>
        <c:lblAlgn val="ctr"/>
        <c:lblOffset val="100"/>
        <c:noMultiLvlLbl val="1"/>
      </c:catAx>
      <c:valAx>
        <c:axId val="90989592"/>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96459322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A8-42BD-9F0D-4948ACF8004B}"/>
            </c:ext>
          </c:extLst>
        </c:ser>
        <c:dLbls>
          <c:showLegendKey val="0"/>
          <c:showVal val="0"/>
          <c:showCatName val="0"/>
          <c:showSerName val="0"/>
          <c:showPercent val="0"/>
          <c:showBubbleSize val="0"/>
        </c:dLbls>
        <c:gapWidth val="150"/>
        <c:overlap val="100"/>
        <c:axId val="871490837"/>
        <c:axId val="2135628512"/>
      </c:barChart>
      <c:catAx>
        <c:axId val="87149083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35628512"/>
        <c:crosses val="autoZero"/>
        <c:auto val="1"/>
        <c:lblAlgn val="ctr"/>
        <c:lblOffset val="100"/>
        <c:noMultiLvlLbl val="1"/>
      </c:catAx>
      <c:valAx>
        <c:axId val="21356285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714908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DB-4C85-AA6C-5A79A22A7B2E}"/>
            </c:ext>
          </c:extLst>
        </c:ser>
        <c:dLbls>
          <c:showLegendKey val="0"/>
          <c:showVal val="0"/>
          <c:showCatName val="0"/>
          <c:showSerName val="0"/>
          <c:showPercent val="0"/>
          <c:showBubbleSize val="0"/>
        </c:dLbls>
        <c:gapWidth val="150"/>
        <c:overlap val="100"/>
        <c:axId val="543689271"/>
        <c:axId val="262481858"/>
      </c:barChart>
      <c:catAx>
        <c:axId val="54368927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2481858"/>
        <c:crosses val="autoZero"/>
        <c:auto val="1"/>
        <c:lblAlgn val="ctr"/>
        <c:lblOffset val="100"/>
        <c:noMultiLvlLbl val="1"/>
      </c:catAx>
      <c:valAx>
        <c:axId val="2624818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436892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8B-40A7-A2E8-466F04F11531}"/>
            </c:ext>
          </c:extLst>
        </c:ser>
        <c:dLbls>
          <c:showLegendKey val="0"/>
          <c:showVal val="0"/>
          <c:showCatName val="0"/>
          <c:showSerName val="0"/>
          <c:showPercent val="0"/>
          <c:showBubbleSize val="0"/>
        </c:dLbls>
        <c:gapWidth val="150"/>
        <c:overlap val="100"/>
        <c:axId val="1990055233"/>
        <c:axId val="1541877933"/>
      </c:barChart>
      <c:catAx>
        <c:axId val="19900552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41877933"/>
        <c:crosses val="autoZero"/>
        <c:auto val="1"/>
        <c:lblAlgn val="ctr"/>
        <c:lblOffset val="100"/>
        <c:noMultiLvlLbl val="1"/>
      </c:catAx>
      <c:valAx>
        <c:axId val="1541877933"/>
        <c:scaling>
          <c:orientation val="minMax"/>
        </c:scaling>
        <c:delete val="0"/>
        <c:axPos val="l"/>
        <c:numFmt formatCode="0.00" sourceLinked="1"/>
        <c:majorTickMark val="cross"/>
        <c:minorTickMark val="cross"/>
        <c:tickLblPos val="nextTo"/>
        <c:spPr>
          <a:ln>
            <a:noFill/>
          </a:ln>
        </c:spPr>
        <c:crossAx val="19900552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37-4D0A-BDB8-18C3D41977C8}"/>
            </c:ext>
          </c:extLst>
        </c:ser>
        <c:dLbls>
          <c:showLegendKey val="0"/>
          <c:showVal val="0"/>
          <c:showCatName val="0"/>
          <c:showSerName val="0"/>
          <c:showPercent val="0"/>
          <c:showBubbleSize val="0"/>
        </c:dLbls>
        <c:gapWidth val="150"/>
        <c:overlap val="100"/>
        <c:axId val="1139158071"/>
        <c:axId val="1856745919"/>
      </c:barChart>
      <c:catAx>
        <c:axId val="113915807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6745919"/>
        <c:crosses val="autoZero"/>
        <c:auto val="1"/>
        <c:lblAlgn val="ctr"/>
        <c:lblOffset val="100"/>
        <c:noMultiLvlLbl val="1"/>
      </c:catAx>
      <c:valAx>
        <c:axId val="1856745919"/>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1391580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'12-224237'!$B$14:$B$25</c:f>
              <c:numCache>
                <c:formatCode>General</c:formatCode>
                <c:ptCount val="12"/>
                <c:pt idx="0">
                  <c:v>270.24</c:v>
                </c:pt>
                <c:pt idx="1">
                  <c:v>221.61</c:v>
                </c:pt>
                <c:pt idx="2">
                  <c:v>229.14</c:v>
                </c:pt>
                <c:pt idx="3">
                  <c:v>217.12</c:v>
                </c:pt>
                <c:pt idx="4">
                  <c:v>220.87</c:v>
                </c:pt>
                <c:pt idx="5">
                  <c:v>215.68</c:v>
                </c:pt>
                <c:pt idx="6">
                  <c:v>234.75</c:v>
                </c:pt>
                <c:pt idx="7">
                  <c:v>224.87</c:v>
                </c:pt>
                <c:pt idx="8">
                  <c:v>220.63</c:v>
                </c:pt>
                <c:pt idx="9">
                  <c:v>223.38</c:v>
                </c:pt>
                <c:pt idx="10" formatCode="#,##0.00">
                  <c:v>145.16</c:v>
                </c:pt>
                <c:pt idx="11" formatCode="0.00">
                  <c:v>221.17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A3-44EF-87BE-4E47876993B2}"/>
            </c:ext>
          </c:extLst>
        </c:ser>
        <c:dLbls>
          <c:showLegendKey val="0"/>
          <c:showVal val="0"/>
          <c:showCatName val="0"/>
          <c:showSerName val="0"/>
          <c:showPercent val="0"/>
          <c:showBubbleSize val="0"/>
        </c:dLbls>
        <c:gapWidth val="150"/>
        <c:overlap val="100"/>
        <c:axId val="608591923"/>
        <c:axId val="1979291106"/>
      </c:barChart>
      <c:catAx>
        <c:axId val="60859192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79291106"/>
        <c:crosses val="autoZero"/>
        <c:auto val="1"/>
        <c:lblAlgn val="ctr"/>
        <c:lblOffset val="100"/>
        <c:noMultiLvlLbl val="1"/>
      </c:catAx>
      <c:valAx>
        <c:axId val="197929110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6085919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45-4B88-866F-C1952B9D7EE5}"/>
            </c:ext>
          </c:extLst>
        </c:ser>
        <c:dLbls>
          <c:showLegendKey val="0"/>
          <c:showVal val="0"/>
          <c:showCatName val="0"/>
          <c:showSerName val="0"/>
          <c:showPercent val="0"/>
          <c:showBubbleSize val="0"/>
        </c:dLbls>
        <c:gapWidth val="150"/>
        <c:overlap val="100"/>
        <c:axId val="364587854"/>
        <c:axId val="1243077993"/>
      </c:barChart>
      <c:catAx>
        <c:axId val="36458785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3077993"/>
        <c:crosses val="autoZero"/>
        <c:auto val="1"/>
        <c:lblAlgn val="ctr"/>
        <c:lblOffset val="100"/>
        <c:noMultiLvlLbl val="1"/>
      </c:catAx>
      <c:valAx>
        <c:axId val="1243077993"/>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36458785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'12-224237'!$D$14:$D$25</c:f>
              <c:numCache>
                <c:formatCode>_-"₡"* #\ ##0.0_-;\-"₡"* #\ ##0.0_-;_-"₡"* "-"??_-;_-@</c:formatCode>
                <c:ptCount val="12"/>
                <c:pt idx="0">
                  <c:v>27910.720000000001</c:v>
                </c:pt>
                <c:pt idx="1">
                  <c:v>23623.08</c:v>
                </c:pt>
                <c:pt idx="2">
                  <c:v>24404.639999999999</c:v>
                </c:pt>
                <c:pt idx="3">
                  <c:v>23284.49</c:v>
                </c:pt>
                <c:pt idx="4">
                  <c:v>23935.599999999999</c:v>
                </c:pt>
                <c:pt idx="5">
                  <c:v>23387.34</c:v>
                </c:pt>
                <c:pt idx="6">
                  <c:v>25258.3</c:v>
                </c:pt>
                <c:pt idx="7">
                  <c:v>23969.29</c:v>
                </c:pt>
                <c:pt idx="8">
                  <c:v>23528.95</c:v>
                </c:pt>
                <c:pt idx="9">
                  <c:v>23663.07</c:v>
                </c:pt>
                <c:pt idx="10">
                  <c:v>15408.5</c:v>
                </c:pt>
                <c:pt idx="11">
                  <c:v>23162.62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D7-4DD0-88E7-57A8680E57D6}"/>
            </c:ext>
          </c:extLst>
        </c:ser>
        <c:dLbls>
          <c:showLegendKey val="0"/>
          <c:showVal val="0"/>
          <c:showCatName val="0"/>
          <c:showSerName val="0"/>
          <c:showPercent val="0"/>
          <c:showBubbleSize val="0"/>
        </c:dLbls>
        <c:gapWidth val="150"/>
        <c:overlap val="100"/>
        <c:axId val="352179733"/>
        <c:axId val="474956018"/>
      </c:barChart>
      <c:catAx>
        <c:axId val="35217973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74956018"/>
        <c:crosses val="autoZero"/>
        <c:auto val="1"/>
        <c:lblAlgn val="ctr"/>
        <c:lblOffset val="100"/>
        <c:noMultiLvlLbl val="1"/>
      </c:catAx>
      <c:valAx>
        <c:axId val="4749560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_-&quot;₡&quot;* #\ ##0.0_-;\-&quot;₡&quot;* #\ ##0.0_-;_-&quot;₡&quot;* &quot;-&quot;??_-;_-@" sourceLinked="1"/>
        <c:majorTickMark val="none"/>
        <c:minorTickMark val="none"/>
        <c:tickLblPos val="nextTo"/>
        <c:spPr>
          <a:ln/>
        </c:spPr>
        <c:txPr>
          <a:bodyPr/>
          <a:lstStyle/>
          <a:p>
            <a:pPr lvl="0">
              <a:defRPr sz="1000" b="0" i="0">
                <a:solidFill>
                  <a:srgbClr val="000000"/>
                </a:solidFill>
                <a:latin typeface="Calibri"/>
              </a:defRPr>
            </a:pPr>
            <a:endParaRPr lang="es-CR"/>
          </a:p>
        </c:txPr>
        <c:crossAx val="3521797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'12-224237'!$G$14:$G$25</c:f>
              <c:numCache>
                <c:formatCode>0.00</c:formatCode>
                <c:ptCount val="12"/>
                <c:pt idx="0">
                  <c:v>0.18573195876288662</c:v>
                </c:pt>
                <c:pt idx="1">
                  <c:v>0.15230927835051547</c:v>
                </c:pt>
                <c:pt idx="2">
                  <c:v>0.15748453608247423</c:v>
                </c:pt>
                <c:pt idx="3">
                  <c:v>0.14922336769759451</c:v>
                </c:pt>
                <c:pt idx="4">
                  <c:v>0.15180068728522336</c:v>
                </c:pt>
                <c:pt idx="5">
                  <c:v>0.14823367697594503</c:v>
                </c:pt>
                <c:pt idx="6">
                  <c:v>0.16134020618556702</c:v>
                </c:pt>
                <c:pt idx="7">
                  <c:v>0.15454982817869417</c:v>
                </c:pt>
                <c:pt idx="8">
                  <c:v>0.15163573883161513</c:v>
                </c:pt>
                <c:pt idx="9">
                  <c:v>0.15352577319587629</c:v>
                </c:pt>
                <c:pt idx="10">
                  <c:v>9.4207742479800113E-3</c:v>
                </c:pt>
                <c:pt idx="11">
                  <c:v>0.15200687285223366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01-4CCB-8238-39ECB98008C5}"/>
            </c:ext>
          </c:extLst>
        </c:ser>
        <c:dLbls>
          <c:showLegendKey val="0"/>
          <c:showVal val="0"/>
          <c:showCatName val="0"/>
          <c:showSerName val="0"/>
          <c:showPercent val="0"/>
          <c:showBubbleSize val="0"/>
        </c:dLbls>
        <c:gapWidth val="150"/>
        <c:overlap val="100"/>
        <c:axId val="2012638024"/>
        <c:axId val="427995109"/>
      </c:barChart>
      <c:catAx>
        <c:axId val="20126380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27995109"/>
        <c:crosses val="autoZero"/>
        <c:auto val="1"/>
        <c:lblAlgn val="ctr"/>
        <c:lblOffset val="100"/>
        <c:noMultiLvlLbl val="1"/>
      </c:catAx>
      <c:valAx>
        <c:axId val="4279951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126380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A3-4950-9989-8EEE15D02887}"/>
            </c:ext>
          </c:extLst>
        </c:ser>
        <c:dLbls>
          <c:showLegendKey val="0"/>
          <c:showVal val="0"/>
          <c:showCatName val="0"/>
          <c:showSerName val="0"/>
          <c:showPercent val="0"/>
          <c:showBubbleSize val="0"/>
        </c:dLbls>
        <c:gapWidth val="150"/>
        <c:overlap val="100"/>
        <c:axId val="1466815720"/>
        <c:axId val="1327368546"/>
      </c:barChart>
      <c:catAx>
        <c:axId val="14668157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27368546"/>
        <c:crosses val="autoZero"/>
        <c:auto val="1"/>
        <c:lblAlgn val="ctr"/>
        <c:lblOffset val="100"/>
        <c:noMultiLvlLbl val="1"/>
      </c:catAx>
      <c:valAx>
        <c:axId val="1327368546"/>
        <c:scaling>
          <c:orientation val="minMax"/>
        </c:scaling>
        <c:delete val="0"/>
        <c:axPos val="l"/>
        <c:numFmt formatCode="0.00" sourceLinked="1"/>
        <c:majorTickMark val="cross"/>
        <c:minorTickMark val="cross"/>
        <c:tickLblPos val="nextTo"/>
        <c:spPr>
          <a:ln>
            <a:noFill/>
          </a:ln>
        </c:spPr>
        <c:crossAx val="146681572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val>
            <c:numRef>
              <c:f>'13-400333'!$B$14:$B$25</c:f>
              <c:numCache>
                <c:formatCode>General</c:formatCode>
                <c:ptCount val="12"/>
                <c:pt idx="0">
                  <c:v>2.2799999999999998</c:v>
                </c:pt>
                <c:pt idx="1">
                  <c:v>1.99</c:v>
                </c:pt>
                <c:pt idx="2">
                  <c:v>2.21</c:v>
                </c:pt>
                <c:pt idx="3">
                  <c:v>2.09</c:v>
                </c:pt>
                <c:pt idx="4">
                  <c:v>2.14</c:v>
                </c:pt>
                <c:pt idx="5">
                  <c:v>2.06</c:v>
                </c:pt>
                <c:pt idx="6">
                  <c:v>2.14</c:v>
                </c:pt>
                <c:pt idx="7">
                  <c:v>2.16</c:v>
                </c:pt>
                <c:pt idx="8">
                  <c:v>2.09</c:v>
                </c:pt>
                <c:pt idx="9">
                  <c:v>2.52</c:v>
                </c:pt>
                <c:pt idx="10" formatCode="#,##0.00">
                  <c:v>2.08</c:v>
                </c:pt>
                <c:pt idx="11" formatCode="0.00">
                  <c:v>2.19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87-4A27-9779-3A46B90AB44F}"/>
            </c:ext>
          </c:extLst>
        </c:ser>
        <c:dLbls>
          <c:showLegendKey val="0"/>
          <c:showVal val="0"/>
          <c:showCatName val="0"/>
          <c:showSerName val="0"/>
          <c:showPercent val="0"/>
          <c:showBubbleSize val="0"/>
        </c:dLbls>
        <c:gapWidth val="150"/>
        <c:overlap val="100"/>
        <c:axId val="1291294696"/>
        <c:axId val="2008569959"/>
      </c:barChart>
      <c:catAx>
        <c:axId val="12912946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08569959"/>
        <c:crosses val="autoZero"/>
        <c:auto val="1"/>
        <c:lblAlgn val="ctr"/>
        <c:lblOffset val="100"/>
        <c:noMultiLvlLbl val="1"/>
      </c:catAx>
      <c:valAx>
        <c:axId val="200856995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2912946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81-424F-B469-42FF902F5D33}"/>
            </c:ext>
          </c:extLst>
        </c:ser>
        <c:dLbls>
          <c:showLegendKey val="0"/>
          <c:showVal val="0"/>
          <c:showCatName val="0"/>
          <c:showSerName val="0"/>
          <c:showPercent val="0"/>
          <c:showBubbleSize val="0"/>
        </c:dLbls>
        <c:gapWidth val="150"/>
        <c:overlap val="100"/>
        <c:axId val="1271786849"/>
        <c:axId val="284079875"/>
      </c:barChart>
      <c:catAx>
        <c:axId val="12717868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84079875"/>
        <c:crosses val="autoZero"/>
        <c:auto val="1"/>
        <c:lblAlgn val="ctr"/>
        <c:lblOffset val="100"/>
        <c:noMultiLvlLbl val="1"/>
      </c:catAx>
      <c:valAx>
        <c:axId val="284079875"/>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2717868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'13-400333'!$D$14:$D$25</c:f>
              <c:numCache>
                <c:formatCode>"₡"#\ ##0.0</c:formatCode>
                <c:ptCount val="12"/>
                <c:pt idx="0">
                  <c:v>3582.6</c:v>
                </c:pt>
                <c:pt idx="1">
                  <c:v>3666.13</c:v>
                </c:pt>
                <c:pt idx="2">
                  <c:v>3666.13</c:v>
                </c:pt>
                <c:pt idx="3">
                  <c:v>3683.48</c:v>
                </c:pt>
                <c:pt idx="4">
                  <c:v>3718.18</c:v>
                </c:pt>
                <c:pt idx="5">
                  <c:v>3718.18</c:v>
                </c:pt>
                <c:pt idx="6">
                  <c:v>3700.07</c:v>
                </c:pt>
                <c:pt idx="7">
                  <c:v>3667.15</c:v>
                </c:pt>
                <c:pt idx="8">
                  <c:v>3667.15</c:v>
                </c:pt>
                <c:pt idx="9">
                  <c:v>3647.12</c:v>
                </c:pt>
                <c:pt idx="10">
                  <c:v>3610.69</c:v>
                </c:pt>
                <c:pt idx="11">
                  <c:v>3610.69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FF-416F-999D-29C51FAE4001}"/>
            </c:ext>
          </c:extLst>
        </c:ser>
        <c:dLbls>
          <c:showLegendKey val="0"/>
          <c:showVal val="0"/>
          <c:showCatName val="0"/>
          <c:showSerName val="0"/>
          <c:showPercent val="0"/>
          <c:showBubbleSize val="0"/>
        </c:dLbls>
        <c:gapWidth val="150"/>
        <c:overlap val="100"/>
        <c:axId val="1471779741"/>
        <c:axId val="937521376"/>
      </c:barChart>
      <c:catAx>
        <c:axId val="1471779741"/>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37521376"/>
        <c:crosses val="autoZero"/>
        <c:auto val="1"/>
        <c:lblAlgn val="ctr"/>
        <c:lblOffset val="100"/>
        <c:noMultiLvlLbl val="1"/>
      </c:catAx>
      <c:valAx>
        <c:axId val="9375213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717797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'13-400333'!$G$14:$G$25</c:f>
              <c:numCache>
                <c:formatCode>0.00</c:formatCode>
                <c:ptCount val="12"/>
                <c:pt idx="0">
                  <c:v>1.5670103092783503E-3</c:v>
                </c:pt>
                <c:pt idx="1">
                  <c:v>1.3676975945017182E-3</c:v>
                </c:pt>
                <c:pt idx="2">
                  <c:v>1.5189003436426117E-3</c:v>
                </c:pt>
                <c:pt idx="3">
                  <c:v>1.4364261168384879E-3</c:v>
                </c:pt>
                <c:pt idx="4">
                  <c:v>1.470790378006873E-3</c:v>
                </c:pt>
                <c:pt idx="5">
                  <c:v>1.4158075601374571E-3</c:v>
                </c:pt>
                <c:pt idx="6">
                  <c:v>1.470790378006873E-3</c:v>
                </c:pt>
                <c:pt idx="7">
                  <c:v>1.4845360824742269E-3</c:v>
                </c:pt>
                <c:pt idx="8">
                  <c:v>1.4364261168384879E-3</c:v>
                </c:pt>
                <c:pt idx="9">
                  <c:v>1.7319587628865979E-3</c:v>
                </c:pt>
                <c:pt idx="10">
                  <c:v>1.429553264604811E-3</c:v>
                </c:pt>
                <c:pt idx="11">
                  <c:v>1.5051546391752577E-3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DA-4C8E-A111-FDCAC5ECDD46}"/>
            </c:ext>
          </c:extLst>
        </c:ser>
        <c:dLbls>
          <c:showLegendKey val="0"/>
          <c:showVal val="0"/>
          <c:showCatName val="0"/>
          <c:showSerName val="0"/>
          <c:showPercent val="0"/>
          <c:showBubbleSize val="0"/>
        </c:dLbls>
        <c:gapWidth val="150"/>
        <c:overlap val="100"/>
        <c:axId val="498928352"/>
        <c:axId val="912389599"/>
      </c:barChart>
      <c:catAx>
        <c:axId val="49892835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12389599"/>
        <c:crosses val="autoZero"/>
        <c:auto val="1"/>
        <c:lblAlgn val="ctr"/>
        <c:lblOffset val="100"/>
        <c:noMultiLvlLbl val="1"/>
      </c:catAx>
      <c:valAx>
        <c:axId val="9123895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89283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'13-400333'!$H$13</c:f>
              <c:strCache>
                <c:ptCount val="1"/>
                <c:pt idx="0">
                  <c:v>Consumo de energía eléctrica por área física        (kWh/ m2)</c:v>
                </c:pt>
              </c:strCache>
            </c:strRef>
          </c:tx>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00-402F-AF50-F2DCF1FB2349}"/>
            </c:ext>
          </c:extLst>
        </c:ser>
        <c:dLbls>
          <c:showLegendKey val="0"/>
          <c:showVal val="0"/>
          <c:showCatName val="0"/>
          <c:showSerName val="0"/>
          <c:showPercent val="0"/>
          <c:showBubbleSize val="0"/>
        </c:dLbls>
        <c:gapWidth val="150"/>
        <c:overlap val="100"/>
        <c:axId val="252482183"/>
        <c:axId val="1333696689"/>
      </c:barChart>
      <c:catAx>
        <c:axId val="25248218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33696689"/>
        <c:crosses val="autoZero"/>
        <c:auto val="1"/>
        <c:lblAlgn val="ctr"/>
        <c:lblOffset val="100"/>
        <c:noMultiLvlLbl val="1"/>
      </c:catAx>
      <c:valAx>
        <c:axId val="1333696689"/>
        <c:scaling>
          <c:orientation val="minMax"/>
        </c:scaling>
        <c:delete val="0"/>
        <c:axPos val="l"/>
        <c:numFmt formatCode="0.00" sourceLinked="1"/>
        <c:majorTickMark val="cross"/>
        <c:minorTickMark val="cross"/>
        <c:tickLblPos val="nextTo"/>
        <c:spPr>
          <a:ln>
            <a:noFill/>
          </a:ln>
        </c:spPr>
        <c:crossAx val="2524821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12E-4465-95F1-649AA4A2AF26}"/>
            </c:ext>
          </c:extLst>
        </c:ser>
        <c:dLbls>
          <c:showLegendKey val="0"/>
          <c:showVal val="0"/>
          <c:showCatName val="0"/>
          <c:showSerName val="0"/>
          <c:showPercent val="0"/>
          <c:showBubbleSize val="0"/>
        </c:dLbls>
        <c:gapWidth val="150"/>
        <c:overlap val="100"/>
        <c:axId val="1444962743"/>
        <c:axId val="1482269602"/>
      </c:barChart>
      <c:catAx>
        <c:axId val="144496274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82269602"/>
        <c:crosses val="autoZero"/>
        <c:auto val="1"/>
        <c:lblAlgn val="ctr"/>
        <c:lblOffset val="100"/>
        <c:noMultiLvlLbl val="1"/>
      </c:catAx>
      <c:valAx>
        <c:axId val="14822696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4496274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115.64</c:v>
                </c:pt>
                <c:pt idx="1">
                  <c:v>101.9</c:v>
                </c:pt>
                <c:pt idx="2">
                  <c:v>114.05</c:v>
                </c:pt>
                <c:pt idx="3">
                  <c:v>114.08</c:v>
                </c:pt>
                <c:pt idx="4">
                  <c:v>107.21</c:v>
                </c:pt>
                <c:pt idx="5">
                  <c:v>104.89</c:v>
                </c:pt>
                <c:pt idx="6">
                  <c:v>118.98</c:v>
                </c:pt>
                <c:pt idx="7">
                  <c:v>113.92</c:v>
                </c:pt>
                <c:pt idx="8">
                  <c:v>106.21</c:v>
                </c:pt>
                <c:pt idx="9">
                  <c:v>112.85</c:v>
                </c:pt>
                <c:pt idx="10" formatCode="#,##0.00">
                  <c:v>98.7</c:v>
                </c:pt>
                <c:pt idx="11">
                  <c:v>83.72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FE-4FD7-8066-8FAC92A0A497}"/>
            </c:ext>
          </c:extLst>
        </c:ser>
        <c:dLbls>
          <c:showLegendKey val="0"/>
          <c:showVal val="0"/>
          <c:showCatName val="0"/>
          <c:showSerName val="0"/>
          <c:showPercent val="0"/>
          <c:showBubbleSize val="0"/>
        </c:dLbls>
        <c:gapWidth val="150"/>
        <c:overlap val="100"/>
        <c:axId val="829077342"/>
        <c:axId val="923055140"/>
      </c:barChart>
      <c:catAx>
        <c:axId val="82907734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23055140"/>
        <c:crosses val="autoZero"/>
        <c:auto val="1"/>
        <c:lblAlgn val="ctr"/>
        <c:lblOffset val="100"/>
        <c:noMultiLvlLbl val="1"/>
      </c:catAx>
      <c:valAx>
        <c:axId val="9230551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290773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F3-4A2D-B78F-0C31B08949D9}"/>
            </c:ext>
          </c:extLst>
        </c:ser>
        <c:dLbls>
          <c:showLegendKey val="0"/>
          <c:showVal val="0"/>
          <c:showCatName val="0"/>
          <c:showSerName val="0"/>
          <c:showPercent val="0"/>
          <c:showBubbleSize val="0"/>
        </c:dLbls>
        <c:gapWidth val="150"/>
        <c:overlap val="100"/>
        <c:axId val="940745564"/>
        <c:axId val="1168119346"/>
      </c:barChart>
      <c:catAx>
        <c:axId val="9407455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68119346"/>
        <c:crosses val="autoZero"/>
        <c:auto val="1"/>
        <c:lblAlgn val="ctr"/>
        <c:lblOffset val="100"/>
        <c:noMultiLvlLbl val="1"/>
      </c:catAx>
      <c:valAx>
        <c:axId val="1168119346"/>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9407455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9402.43</c:v>
                </c:pt>
                <c:pt idx="1">
                  <c:v>8325.76</c:v>
                </c:pt>
                <c:pt idx="2">
                  <c:v>9041.7999999999993</c:v>
                </c:pt>
                <c:pt idx="3">
                  <c:v>9054.92</c:v>
                </c:pt>
                <c:pt idx="4">
                  <c:v>8771.69</c:v>
                </c:pt>
                <c:pt idx="5">
                  <c:v>8632.81</c:v>
                </c:pt>
                <c:pt idx="6">
                  <c:v>9424.41</c:v>
                </c:pt>
                <c:pt idx="7">
                  <c:v>9031.73</c:v>
                </c:pt>
                <c:pt idx="8">
                  <c:v>8577.83</c:v>
                </c:pt>
                <c:pt idx="9">
                  <c:v>8911.42</c:v>
                </c:pt>
                <c:pt idx="10">
                  <c:v>7871.37</c:v>
                </c:pt>
                <c:pt idx="11">
                  <c:v>7021.07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89-4537-9515-AD7708EA0465}"/>
            </c:ext>
          </c:extLst>
        </c:ser>
        <c:dLbls>
          <c:showLegendKey val="0"/>
          <c:showVal val="0"/>
          <c:showCatName val="0"/>
          <c:showSerName val="0"/>
          <c:showPercent val="0"/>
          <c:showBubbleSize val="0"/>
        </c:dLbls>
        <c:gapWidth val="150"/>
        <c:overlap val="100"/>
        <c:axId val="1232175415"/>
        <c:axId val="1678644644"/>
      </c:barChart>
      <c:catAx>
        <c:axId val="1232175415"/>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78644644"/>
        <c:crosses val="autoZero"/>
        <c:auto val="1"/>
        <c:lblAlgn val="ctr"/>
        <c:lblOffset val="100"/>
        <c:noMultiLvlLbl val="1"/>
      </c:catAx>
      <c:valAx>
        <c:axId val="167864464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321754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7.9477663230240553E-2</c:v>
                </c:pt>
                <c:pt idx="1">
                  <c:v>7.0034364261168394E-2</c:v>
                </c:pt>
                <c:pt idx="2">
                  <c:v>7.8384879725085913E-2</c:v>
                </c:pt>
                <c:pt idx="3">
                  <c:v>7.8405498281786945E-2</c:v>
                </c:pt>
                <c:pt idx="4">
                  <c:v>7.3683848797250859E-2</c:v>
                </c:pt>
                <c:pt idx="5">
                  <c:v>7.2089347079037802E-2</c:v>
                </c:pt>
                <c:pt idx="6">
                  <c:v>8.177319587628866E-2</c:v>
                </c:pt>
                <c:pt idx="7">
                  <c:v>7.8295532646048105E-2</c:v>
                </c:pt>
                <c:pt idx="8">
                  <c:v>7.2996563573883164E-2</c:v>
                </c:pt>
                <c:pt idx="9">
                  <c:v>7.7560137457044667E-2</c:v>
                </c:pt>
                <c:pt idx="10">
                  <c:v>6.7835051546391759E-2</c:v>
                </c:pt>
                <c:pt idx="11">
                  <c:v>5.7539518900343645E-2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BF-4029-B8DE-228EF2B1532F}"/>
            </c:ext>
          </c:extLst>
        </c:ser>
        <c:dLbls>
          <c:showLegendKey val="0"/>
          <c:showVal val="0"/>
          <c:showCatName val="0"/>
          <c:showSerName val="0"/>
          <c:showPercent val="0"/>
          <c:showBubbleSize val="0"/>
        </c:dLbls>
        <c:gapWidth val="150"/>
        <c:overlap val="100"/>
        <c:axId val="1446999061"/>
        <c:axId val="1755263462"/>
      </c:barChart>
      <c:catAx>
        <c:axId val="144699906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5263462"/>
        <c:crosses val="autoZero"/>
        <c:auto val="1"/>
        <c:lblAlgn val="ctr"/>
        <c:lblOffset val="100"/>
        <c:noMultiLvlLbl val="1"/>
      </c:catAx>
      <c:valAx>
        <c:axId val="175526346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469990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03-4031-9B33-802BDA9CE1CE}"/>
            </c:ext>
          </c:extLst>
        </c:ser>
        <c:dLbls>
          <c:showLegendKey val="0"/>
          <c:showVal val="0"/>
          <c:showCatName val="0"/>
          <c:showSerName val="0"/>
          <c:showPercent val="0"/>
          <c:showBubbleSize val="0"/>
        </c:dLbls>
        <c:gapWidth val="150"/>
        <c:overlap val="100"/>
        <c:axId val="16031991"/>
        <c:axId val="1958358947"/>
      </c:barChart>
      <c:catAx>
        <c:axId val="1603199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58358947"/>
        <c:crosses val="autoZero"/>
        <c:auto val="1"/>
        <c:lblAlgn val="ctr"/>
        <c:lblOffset val="100"/>
        <c:noMultiLvlLbl val="1"/>
      </c:catAx>
      <c:valAx>
        <c:axId val="1958358947"/>
        <c:scaling>
          <c:orientation val="minMax"/>
        </c:scaling>
        <c:delete val="0"/>
        <c:axPos val="l"/>
        <c:numFmt formatCode="0.00" sourceLinked="1"/>
        <c:majorTickMark val="cross"/>
        <c:minorTickMark val="cross"/>
        <c:tickLblPos val="nextTo"/>
        <c:spPr>
          <a:ln>
            <a:noFill/>
          </a:ln>
        </c:spPr>
        <c:crossAx val="160319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432.72</c:v>
                </c:pt>
                <c:pt idx="1">
                  <c:v>343.59</c:v>
                </c:pt>
                <c:pt idx="2">
                  <c:v>345.8</c:v>
                </c:pt>
                <c:pt idx="3">
                  <c:v>311.44</c:v>
                </c:pt>
                <c:pt idx="4">
                  <c:v>317.74</c:v>
                </c:pt>
                <c:pt idx="5">
                  <c:v>319.45999999999998</c:v>
                </c:pt>
                <c:pt idx="6">
                  <c:v>472.12</c:v>
                </c:pt>
                <c:pt idx="7">
                  <c:v>508.01</c:v>
                </c:pt>
                <c:pt idx="8">
                  <c:v>689.09</c:v>
                </c:pt>
                <c:pt idx="9">
                  <c:v>405.1</c:v>
                </c:pt>
                <c:pt idx="10" formatCode="#,##0.00">
                  <c:v>315.69</c:v>
                </c:pt>
                <c:pt idx="11">
                  <c:v>362.43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91-406C-B633-8F9DA821C7EA}"/>
            </c:ext>
          </c:extLst>
        </c:ser>
        <c:dLbls>
          <c:showLegendKey val="0"/>
          <c:showVal val="0"/>
          <c:showCatName val="0"/>
          <c:showSerName val="0"/>
          <c:showPercent val="0"/>
          <c:showBubbleSize val="0"/>
        </c:dLbls>
        <c:gapWidth val="150"/>
        <c:overlap val="100"/>
        <c:axId val="1113831134"/>
        <c:axId val="63803551"/>
      </c:barChart>
      <c:catAx>
        <c:axId val="111383113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3803551"/>
        <c:crosses val="autoZero"/>
        <c:auto val="1"/>
        <c:lblAlgn val="ctr"/>
        <c:lblOffset val="100"/>
        <c:noMultiLvlLbl val="1"/>
      </c:catAx>
      <c:valAx>
        <c:axId val="638035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138311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69-40CF-9833-A72CD80EBAA5}"/>
            </c:ext>
          </c:extLst>
        </c:ser>
        <c:dLbls>
          <c:showLegendKey val="0"/>
          <c:showVal val="0"/>
          <c:showCatName val="0"/>
          <c:showSerName val="0"/>
          <c:showPercent val="0"/>
          <c:showBubbleSize val="0"/>
        </c:dLbls>
        <c:gapWidth val="150"/>
        <c:overlap val="100"/>
        <c:axId val="1459742484"/>
        <c:axId val="475146143"/>
      </c:barChart>
      <c:catAx>
        <c:axId val="14597424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75146143"/>
        <c:crosses val="autoZero"/>
        <c:auto val="1"/>
        <c:lblAlgn val="ctr"/>
        <c:lblOffset val="100"/>
        <c:noMultiLvlLbl val="1"/>
      </c:catAx>
      <c:valAx>
        <c:axId val="475146143"/>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4597424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38568.5</c:v>
                </c:pt>
                <c:pt idx="1">
                  <c:v>32621.97</c:v>
                </c:pt>
                <c:pt idx="2">
                  <c:v>32821.29</c:v>
                </c:pt>
                <c:pt idx="3">
                  <c:v>29764.95</c:v>
                </c:pt>
                <c:pt idx="4">
                  <c:v>30765.05</c:v>
                </c:pt>
                <c:pt idx="5">
                  <c:v>30922.560000000001</c:v>
                </c:pt>
                <c:pt idx="6">
                  <c:v>51584.24</c:v>
                </c:pt>
                <c:pt idx="7">
                  <c:v>54774.43</c:v>
                </c:pt>
                <c:pt idx="8">
                  <c:v>73593.23</c:v>
                </c:pt>
                <c:pt idx="9">
                  <c:v>43796.22</c:v>
                </c:pt>
                <c:pt idx="10">
                  <c:v>29537.24</c:v>
                </c:pt>
                <c:pt idx="11">
                  <c:v>33670.74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92-4778-94BE-F0F77CC7EA5A}"/>
            </c:ext>
          </c:extLst>
        </c:ser>
        <c:dLbls>
          <c:showLegendKey val="0"/>
          <c:showVal val="0"/>
          <c:showCatName val="0"/>
          <c:showSerName val="0"/>
          <c:showPercent val="0"/>
          <c:showBubbleSize val="0"/>
        </c:dLbls>
        <c:gapWidth val="150"/>
        <c:overlap val="100"/>
        <c:axId val="426934002"/>
        <c:axId val="1348023165"/>
      </c:barChart>
      <c:catAx>
        <c:axId val="426934002"/>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48023165"/>
        <c:crosses val="autoZero"/>
        <c:auto val="1"/>
        <c:lblAlgn val="ctr"/>
        <c:lblOffset val="100"/>
        <c:noMultiLvlLbl val="1"/>
      </c:catAx>
      <c:valAx>
        <c:axId val="13480231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4269340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0.29740206185567014</c:v>
                </c:pt>
                <c:pt idx="1">
                  <c:v>0.2361443298969072</c:v>
                </c:pt>
                <c:pt idx="2">
                  <c:v>0.23766323024054983</c:v>
                </c:pt>
                <c:pt idx="3">
                  <c:v>0.21404810996563572</c:v>
                </c:pt>
                <c:pt idx="4">
                  <c:v>0.21837800687285225</c:v>
                </c:pt>
                <c:pt idx="5">
                  <c:v>0.21956013745704467</c:v>
                </c:pt>
                <c:pt idx="6">
                  <c:v>0.32448109965635741</c:v>
                </c:pt>
                <c:pt idx="7">
                  <c:v>0.34914776632302402</c:v>
                </c:pt>
                <c:pt idx="8">
                  <c:v>0.47360137457044676</c:v>
                </c:pt>
                <c:pt idx="9">
                  <c:v>0.27841924398625434</c:v>
                </c:pt>
                <c:pt idx="10">
                  <c:v>0.21696907216494846</c:v>
                </c:pt>
                <c:pt idx="11">
                  <c:v>0.24909278350515465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7BD-40ED-8C9F-930F8B5F7E18}"/>
            </c:ext>
          </c:extLst>
        </c:ser>
        <c:dLbls>
          <c:showLegendKey val="0"/>
          <c:showVal val="0"/>
          <c:showCatName val="0"/>
          <c:showSerName val="0"/>
          <c:showPercent val="0"/>
          <c:showBubbleSize val="0"/>
        </c:dLbls>
        <c:gapWidth val="150"/>
        <c:overlap val="100"/>
        <c:axId val="511103791"/>
        <c:axId val="805773004"/>
      </c:barChart>
      <c:catAx>
        <c:axId val="51110379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05773004"/>
        <c:crosses val="autoZero"/>
        <c:auto val="1"/>
        <c:lblAlgn val="ctr"/>
        <c:lblOffset val="100"/>
        <c:noMultiLvlLbl val="1"/>
      </c:catAx>
      <c:valAx>
        <c:axId val="80577300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111037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F9-416B-88E2-0C3364DEE384}"/>
            </c:ext>
          </c:extLst>
        </c:ser>
        <c:dLbls>
          <c:showLegendKey val="0"/>
          <c:showVal val="0"/>
          <c:showCatName val="0"/>
          <c:showSerName val="0"/>
          <c:showPercent val="0"/>
          <c:showBubbleSize val="0"/>
        </c:dLbls>
        <c:gapWidth val="150"/>
        <c:overlap val="100"/>
        <c:axId val="906671937"/>
        <c:axId val="363321723"/>
      </c:barChart>
      <c:catAx>
        <c:axId val="9066719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63321723"/>
        <c:crosses val="autoZero"/>
        <c:auto val="1"/>
        <c:lblAlgn val="ctr"/>
        <c:lblOffset val="100"/>
        <c:noMultiLvlLbl val="1"/>
      </c:catAx>
      <c:valAx>
        <c:axId val="363321723"/>
        <c:scaling>
          <c:orientation val="minMax"/>
        </c:scaling>
        <c:delete val="0"/>
        <c:axPos val="l"/>
        <c:numFmt formatCode="0.00" sourceLinked="1"/>
        <c:majorTickMark val="cross"/>
        <c:minorTickMark val="cross"/>
        <c:tickLblPos val="nextTo"/>
        <c:spPr>
          <a:ln>
            <a:noFill/>
          </a:ln>
        </c:spPr>
        <c:crossAx val="9066719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A0-428A-8CF0-91737F580395}"/>
            </c:ext>
          </c:extLst>
        </c:ser>
        <c:dLbls>
          <c:showLegendKey val="0"/>
          <c:showVal val="0"/>
          <c:showCatName val="0"/>
          <c:showSerName val="0"/>
          <c:showPercent val="0"/>
          <c:showBubbleSize val="0"/>
        </c:dLbls>
        <c:gapWidth val="150"/>
        <c:overlap val="100"/>
        <c:axId val="1246201786"/>
        <c:axId val="1098722212"/>
      </c:barChart>
      <c:catAx>
        <c:axId val="124620178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98722212"/>
        <c:crosses val="autoZero"/>
        <c:auto val="1"/>
        <c:lblAlgn val="ctr"/>
        <c:lblOffset val="100"/>
        <c:noMultiLvlLbl val="1"/>
      </c:catAx>
      <c:valAx>
        <c:axId val="10987222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462017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83-4A8B-9841-A2FC56A33EC8}"/>
            </c:ext>
          </c:extLst>
        </c:ser>
        <c:dLbls>
          <c:showLegendKey val="0"/>
          <c:showVal val="0"/>
          <c:showCatName val="0"/>
          <c:showSerName val="0"/>
          <c:showPercent val="0"/>
          <c:showBubbleSize val="0"/>
        </c:dLbls>
        <c:gapWidth val="150"/>
        <c:overlap val="100"/>
        <c:axId val="437042349"/>
        <c:axId val="1196353493"/>
      </c:barChart>
      <c:catAx>
        <c:axId val="43704234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96353493"/>
        <c:crosses val="autoZero"/>
        <c:auto val="1"/>
        <c:lblAlgn val="ctr"/>
        <c:lblOffset val="100"/>
        <c:noMultiLvlLbl val="1"/>
      </c:catAx>
      <c:valAx>
        <c:axId val="11963534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370423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406-416F-80BC-CC3064CD5760}"/>
            </c:ext>
          </c:extLst>
        </c:ser>
        <c:dLbls>
          <c:showLegendKey val="0"/>
          <c:showVal val="0"/>
          <c:showCatName val="0"/>
          <c:showSerName val="0"/>
          <c:showPercent val="0"/>
          <c:showBubbleSize val="0"/>
        </c:dLbls>
        <c:gapWidth val="150"/>
        <c:overlap val="100"/>
        <c:axId val="977093479"/>
        <c:axId val="780161245"/>
      </c:barChart>
      <c:catAx>
        <c:axId val="97709347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80161245"/>
        <c:crosses val="autoZero"/>
        <c:auto val="1"/>
        <c:lblAlgn val="ctr"/>
        <c:lblOffset val="100"/>
        <c:noMultiLvlLbl val="1"/>
      </c:catAx>
      <c:valAx>
        <c:axId val="780161245"/>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97709347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B8-46A6-AC4C-71F8D190F58A}"/>
            </c:ext>
          </c:extLst>
        </c:ser>
        <c:dLbls>
          <c:showLegendKey val="0"/>
          <c:showVal val="0"/>
          <c:showCatName val="0"/>
          <c:showSerName val="0"/>
          <c:showPercent val="0"/>
          <c:showBubbleSize val="0"/>
        </c:dLbls>
        <c:gapWidth val="150"/>
        <c:overlap val="100"/>
        <c:axId val="661645604"/>
        <c:axId val="1136549434"/>
      </c:barChart>
      <c:catAx>
        <c:axId val="661645604"/>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36549434"/>
        <c:crosses val="autoZero"/>
        <c:auto val="1"/>
        <c:lblAlgn val="ctr"/>
        <c:lblOffset val="100"/>
        <c:noMultiLvlLbl val="1"/>
      </c:catAx>
      <c:valAx>
        <c:axId val="11365494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6616456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77-4A95-A111-314A29626766}"/>
            </c:ext>
          </c:extLst>
        </c:ser>
        <c:dLbls>
          <c:showLegendKey val="0"/>
          <c:showVal val="0"/>
          <c:showCatName val="0"/>
          <c:showSerName val="0"/>
          <c:showPercent val="0"/>
          <c:showBubbleSize val="0"/>
        </c:dLbls>
        <c:gapWidth val="150"/>
        <c:overlap val="100"/>
        <c:axId val="1511126442"/>
        <c:axId val="22310799"/>
      </c:barChart>
      <c:catAx>
        <c:axId val="151112644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2310799"/>
        <c:crosses val="autoZero"/>
        <c:auto val="1"/>
        <c:lblAlgn val="ctr"/>
        <c:lblOffset val="100"/>
        <c:noMultiLvlLbl val="1"/>
      </c:catAx>
      <c:valAx>
        <c:axId val="223107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111264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8DD-4DAE-B1AF-2C05C6A8A7FD}"/>
            </c:ext>
          </c:extLst>
        </c:ser>
        <c:dLbls>
          <c:showLegendKey val="0"/>
          <c:showVal val="0"/>
          <c:showCatName val="0"/>
          <c:showSerName val="0"/>
          <c:showPercent val="0"/>
          <c:showBubbleSize val="0"/>
        </c:dLbls>
        <c:gapWidth val="150"/>
        <c:overlap val="100"/>
        <c:axId val="47511928"/>
        <c:axId val="503736129"/>
      </c:barChart>
      <c:catAx>
        <c:axId val="475119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03736129"/>
        <c:crosses val="autoZero"/>
        <c:auto val="1"/>
        <c:lblAlgn val="ctr"/>
        <c:lblOffset val="100"/>
        <c:noMultiLvlLbl val="1"/>
      </c:catAx>
      <c:valAx>
        <c:axId val="503736129"/>
        <c:scaling>
          <c:orientation val="minMax"/>
        </c:scaling>
        <c:delete val="0"/>
        <c:axPos val="l"/>
        <c:numFmt formatCode="0.00" sourceLinked="1"/>
        <c:majorTickMark val="cross"/>
        <c:minorTickMark val="cross"/>
        <c:tickLblPos val="nextTo"/>
        <c:spPr>
          <a:ln>
            <a:noFill/>
          </a:ln>
        </c:spPr>
        <c:crossAx val="475119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9E-434A-860C-2CDE3FAB541D}"/>
            </c:ext>
          </c:extLst>
        </c:ser>
        <c:dLbls>
          <c:showLegendKey val="0"/>
          <c:showVal val="0"/>
          <c:showCatName val="0"/>
          <c:showSerName val="0"/>
          <c:showPercent val="0"/>
          <c:showBubbleSize val="0"/>
        </c:dLbls>
        <c:gapWidth val="150"/>
        <c:overlap val="100"/>
        <c:axId val="345179862"/>
        <c:axId val="501817978"/>
      </c:barChart>
      <c:catAx>
        <c:axId val="34517986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01817978"/>
        <c:crosses val="autoZero"/>
        <c:auto val="1"/>
        <c:lblAlgn val="ctr"/>
        <c:lblOffset val="100"/>
        <c:noMultiLvlLbl val="1"/>
      </c:catAx>
      <c:valAx>
        <c:axId val="5018179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34517986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719-4419-A265-0C0BB53DF724}"/>
            </c:ext>
          </c:extLst>
        </c:ser>
        <c:dLbls>
          <c:showLegendKey val="0"/>
          <c:showVal val="0"/>
          <c:showCatName val="0"/>
          <c:showSerName val="0"/>
          <c:showPercent val="0"/>
          <c:showBubbleSize val="0"/>
        </c:dLbls>
        <c:gapWidth val="150"/>
        <c:overlap val="100"/>
        <c:axId val="747879218"/>
        <c:axId val="1767353588"/>
      </c:barChart>
      <c:catAx>
        <c:axId val="747879218"/>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67353588"/>
        <c:crosses val="autoZero"/>
        <c:auto val="1"/>
        <c:lblAlgn val="ctr"/>
        <c:lblOffset val="100"/>
        <c:noMultiLvlLbl val="1"/>
      </c:catAx>
      <c:valAx>
        <c:axId val="176735358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74787921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8D-48CD-822F-8218089BC9F4}"/>
            </c:ext>
          </c:extLst>
        </c:ser>
        <c:dLbls>
          <c:showLegendKey val="0"/>
          <c:showVal val="0"/>
          <c:showCatName val="0"/>
          <c:showSerName val="0"/>
          <c:showPercent val="0"/>
          <c:showBubbleSize val="0"/>
        </c:dLbls>
        <c:gapWidth val="150"/>
        <c:overlap val="100"/>
        <c:axId val="225099065"/>
        <c:axId val="1834885956"/>
      </c:barChart>
      <c:catAx>
        <c:axId val="225099065"/>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34885956"/>
        <c:crosses val="autoZero"/>
        <c:auto val="1"/>
        <c:lblAlgn val="ctr"/>
        <c:lblOffset val="100"/>
        <c:noMultiLvlLbl val="1"/>
      </c:catAx>
      <c:valAx>
        <c:axId val="18348859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2509906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A3-47BE-88FD-B4B8C29E08CD}"/>
            </c:ext>
          </c:extLst>
        </c:ser>
        <c:dLbls>
          <c:showLegendKey val="0"/>
          <c:showVal val="0"/>
          <c:showCatName val="0"/>
          <c:showSerName val="0"/>
          <c:showPercent val="0"/>
          <c:showBubbleSize val="0"/>
        </c:dLbls>
        <c:gapWidth val="150"/>
        <c:overlap val="100"/>
        <c:axId val="1722917847"/>
        <c:axId val="818212896"/>
      </c:barChart>
      <c:catAx>
        <c:axId val="17229178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18212896"/>
        <c:crosses val="autoZero"/>
        <c:auto val="1"/>
        <c:lblAlgn val="ctr"/>
        <c:lblOffset val="100"/>
        <c:noMultiLvlLbl val="1"/>
      </c:catAx>
      <c:valAx>
        <c:axId val="8182128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229178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5E-4848-96CC-6FAD31E76503}"/>
            </c:ext>
          </c:extLst>
        </c:ser>
        <c:dLbls>
          <c:showLegendKey val="0"/>
          <c:showVal val="0"/>
          <c:showCatName val="0"/>
          <c:showSerName val="0"/>
          <c:showPercent val="0"/>
          <c:showBubbleSize val="0"/>
        </c:dLbls>
        <c:gapWidth val="150"/>
        <c:overlap val="100"/>
        <c:axId val="353095007"/>
        <c:axId val="477763392"/>
      </c:barChart>
      <c:catAx>
        <c:axId val="35309500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77763392"/>
        <c:crosses val="autoZero"/>
        <c:auto val="1"/>
        <c:lblAlgn val="ctr"/>
        <c:lblOffset val="100"/>
        <c:noMultiLvlLbl val="1"/>
      </c:catAx>
      <c:valAx>
        <c:axId val="477763392"/>
        <c:scaling>
          <c:orientation val="minMax"/>
        </c:scaling>
        <c:delete val="0"/>
        <c:axPos val="l"/>
        <c:numFmt formatCode="0.00" sourceLinked="1"/>
        <c:majorTickMark val="cross"/>
        <c:minorTickMark val="cross"/>
        <c:tickLblPos val="nextTo"/>
        <c:spPr>
          <a:ln>
            <a:noFill/>
          </a:ln>
        </c:spPr>
        <c:crossAx val="35309500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95-4194-A6B6-C9B210DF9526}"/>
            </c:ext>
          </c:extLst>
        </c:ser>
        <c:dLbls>
          <c:showLegendKey val="0"/>
          <c:showVal val="0"/>
          <c:showCatName val="0"/>
          <c:showSerName val="0"/>
          <c:showPercent val="0"/>
          <c:showBubbleSize val="0"/>
        </c:dLbls>
        <c:gapWidth val="150"/>
        <c:overlap val="100"/>
        <c:axId val="293721214"/>
        <c:axId val="424395812"/>
      </c:barChart>
      <c:catAx>
        <c:axId val="29372121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24395812"/>
        <c:crosses val="autoZero"/>
        <c:auto val="1"/>
        <c:lblAlgn val="ctr"/>
        <c:lblOffset val="100"/>
        <c:noMultiLvlLbl val="1"/>
      </c:catAx>
      <c:valAx>
        <c:axId val="424395812"/>
        <c:scaling>
          <c:orientation val="minMax"/>
        </c:scaling>
        <c:delete val="0"/>
        <c:axPos val="l"/>
        <c:numFmt formatCode="0.00" sourceLinked="1"/>
        <c:majorTickMark val="cross"/>
        <c:minorTickMark val="cross"/>
        <c:tickLblPos val="nextTo"/>
        <c:spPr>
          <a:ln>
            <a:noFill/>
          </a:ln>
        </c:spPr>
        <c:crossAx val="29372121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04-4135-90E8-91F0832E4577}"/>
            </c:ext>
          </c:extLst>
        </c:ser>
        <c:dLbls>
          <c:showLegendKey val="0"/>
          <c:showVal val="0"/>
          <c:showCatName val="0"/>
          <c:showSerName val="0"/>
          <c:showPercent val="0"/>
          <c:showBubbleSize val="0"/>
        </c:dLbls>
        <c:gapWidth val="150"/>
        <c:overlap val="100"/>
        <c:axId val="2139668606"/>
        <c:axId val="787761886"/>
      </c:barChart>
      <c:catAx>
        <c:axId val="213966860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87761886"/>
        <c:crosses val="autoZero"/>
        <c:auto val="1"/>
        <c:lblAlgn val="ctr"/>
        <c:lblOffset val="100"/>
        <c:noMultiLvlLbl val="1"/>
      </c:catAx>
      <c:valAx>
        <c:axId val="7877618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1396686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39-4A78-B8C7-83A7873026CB}"/>
            </c:ext>
          </c:extLst>
        </c:ser>
        <c:dLbls>
          <c:showLegendKey val="0"/>
          <c:showVal val="0"/>
          <c:showCatName val="0"/>
          <c:showSerName val="0"/>
          <c:showPercent val="0"/>
          <c:showBubbleSize val="0"/>
        </c:dLbls>
        <c:gapWidth val="150"/>
        <c:overlap val="100"/>
        <c:axId val="1003343849"/>
        <c:axId val="168344148"/>
      </c:barChart>
      <c:catAx>
        <c:axId val="1003343849"/>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344148"/>
        <c:crosses val="autoZero"/>
        <c:auto val="1"/>
        <c:lblAlgn val="ctr"/>
        <c:lblOffset val="100"/>
        <c:noMultiLvlLbl val="1"/>
      </c:catAx>
      <c:valAx>
        <c:axId val="16834414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0033438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33-4B79-A2EC-8CC09C439367}"/>
            </c:ext>
          </c:extLst>
        </c:ser>
        <c:dLbls>
          <c:showLegendKey val="0"/>
          <c:showVal val="0"/>
          <c:showCatName val="0"/>
          <c:showSerName val="0"/>
          <c:showPercent val="0"/>
          <c:showBubbleSize val="0"/>
        </c:dLbls>
        <c:gapWidth val="150"/>
        <c:overlap val="100"/>
        <c:axId val="333298362"/>
        <c:axId val="1059182065"/>
      </c:barChart>
      <c:catAx>
        <c:axId val="333298362"/>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59182065"/>
        <c:crosses val="autoZero"/>
        <c:auto val="1"/>
        <c:lblAlgn val="ctr"/>
        <c:lblOffset val="100"/>
        <c:noMultiLvlLbl val="1"/>
      </c:catAx>
      <c:valAx>
        <c:axId val="10591820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329836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C7-4244-BEB0-BA9F29730AFD}"/>
            </c:ext>
          </c:extLst>
        </c:ser>
        <c:dLbls>
          <c:showLegendKey val="0"/>
          <c:showVal val="0"/>
          <c:showCatName val="0"/>
          <c:showSerName val="0"/>
          <c:showPercent val="0"/>
          <c:showBubbleSize val="0"/>
        </c:dLbls>
        <c:gapWidth val="150"/>
        <c:overlap val="100"/>
        <c:axId val="98934712"/>
        <c:axId val="726712095"/>
      </c:barChart>
      <c:catAx>
        <c:axId val="9893471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26712095"/>
        <c:crosses val="autoZero"/>
        <c:auto val="1"/>
        <c:lblAlgn val="ctr"/>
        <c:lblOffset val="100"/>
        <c:noMultiLvlLbl val="1"/>
      </c:catAx>
      <c:valAx>
        <c:axId val="7267120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989347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1B-4790-A470-8B11E67F04E5}"/>
            </c:ext>
          </c:extLst>
        </c:ser>
        <c:dLbls>
          <c:showLegendKey val="0"/>
          <c:showVal val="0"/>
          <c:showCatName val="0"/>
          <c:showSerName val="0"/>
          <c:showPercent val="0"/>
          <c:showBubbleSize val="0"/>
        </c:dLbls>
        <c:gapWidth val="150"/>
        <c:overlap val="100"/>
        <c:axId val="1933908393"/>
        <c:axId val="691330947"/>
      </c:barChart>
      <c:catAx>
        <c:axId val="1933908393"/>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691330947"/>
        <c:crosses val="autoZero"/>
        <c:auto val="1"/>
        <c:lblAlgn val="ctr"/>
        <c:lblOffset val="100"/>
        <c:noMultiLvlLbl val="1"/>
      </c:catAx>
      <c:valAx>
        <c:axId val="691330947"/>
        <c:scaling>
          <c:orientation val="minMax"/>
        </c:scaling>
        <c:delete val="0"/>
        <c:axPos val="l"/>
        <c:numFmt formatCode="0.00" sourceLinked="1"/>
        <c:majorTickMark val="cross"/>
        <c:minorTickMark val="cross"/>
        <c:tickLblPos val="nextTo"/>
        <c:spPr>
          <a:ln>
            <a:noFill/>
          </a:ln>
        </c:spPr>
        <c:crossAx val="19339083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6F-42C1-9B62-254E81CD1E3D}"/>
            </c:ext>
          </c:extLst>
        </c:ser>
        <c:dLbls>
          <c:showLegendKey val="0"/>
          <c:showVal val="0"/>
          <c:showCatName val="0"/>
          <c:showSerName val="0"/>
          <c:showPercent val="0"/>
          <c:showBubbleSize val="0"/>
        </c:dLbls>
        <c:gapWidth val="150"/>
        <c:overlap val="100"/>
        <c:axId val="992236077"/>
        <c:axId val="1837580387"/>
      </c:barChart>
      <c:catAx>
        <c:axId val="99223607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37580387"/>
        <c:crosses val="autoZero"/>
        <c:auto val="1"/>
        <c:lblAlgn val="ctr"/>
        <c:lblOffset val="100"/>
        <c:noMultiLvlLbl val="1"/>
      </c:catAx>
      <c:valAx>
        <c:axId val="1837580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99223607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D8-4007-A782-B90367903E01}"/>
            </c:ext>
          </c:extLst>
        </c:ser>
        <c:dLbls>
          <c:showLegendKey val="0"/>
          <c:showVal val="0"/>
          <c:showCatName val="0"/>
          <c:showSerName val="0"/>
          <c:showPercent val="0"/>
          <c:showBubbleSize val="0"/>
        </c:dLbls>
        <c:gapWidth val="150"/>
        <c:overlap val="100"/>
        <c:axId val="556969390"/>
        <c:axId val="1372865902"/>
      </c:barChart>
      <c:catAx>
        <c:axId val="55696939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72865902"/>
        <c:crosses val="autoZero"/>
        <c:auto val="1"/>
        <c:lblAlgn val="ctr"/>
        <c:lblOffset val="100"/>
        <c:noMultiLvlLbl val="1"/>
      </c:catAx>
      <c:valAx>
        <c:axId val="137286590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5569693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32-410F-B64B-EA6A9CA408CD}"/>
            </c:ext>
          </c:extLst>
        </c:ser>
        <c:dLbls>
          <c:showLegendKey val="0"/>
          <c:showVal val="0"/>
          <c:showCatName val="0"/>
          <c:showSerName val="0"/>
          <c:showPercent val="0"/>
          <c:showBubbleSize val="0"/>
        </c:dLbls>
        <c:gapWidth val="150"/>
        <c:overlap val="100"/>
        <c:axId val="667306839"/>
        <c:axId val="759727068"/>
      </c:barChart>
      <c:catAx>
        <c:axId val="667306839"/>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9727068"/>
        <c:crosses val="autoZero"/>
        <c:auto val="1"/>
        <c:lblAlgn val="ctr"/>
        <c:lblOffset val="100"/>
        <c:noMultiLvlLbl val="1"/>
      </c:catAx>
      <c:valAx>
        <c:axId val="75972706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6673068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E-42E0-9375-2E3558A78D7D}"/>
            </c:ext>
          </c:extLst>
        </c:ser>
        <c:dLbls>
          <c:showLegendKey val="0"/>
          <c:showVal val="0"/>
          <c:showCatName val="0"/>
          <c:showSerName val="0"/>
          <c:showPercent val="0"/>
          <c:showBubbleSize val="0"/>
        </c:dLbls>
        <c:gapWidth val="150"/>
        <c:overlap val="100"/>
        <c:axId val="694746006"/>
        <c:axId val="961353311"/>
      </c:barChart>
      <c:catAx>
        <c:axId val="69474600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61353311"/>
        <c:crosses val="autoZero"/>
        <c:auto val="1"/>
        <c:lblAlgn val="ctr"/>
        <c:lblOffset val="100"/>
        <c:noMultiLvlLbl val="1"/>
      </c:catAx>
      <c:valAx>
        <c:axId val="9613533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947460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CA-45B2-A767-C921B2A633DE}"/>
            </c:ext>
          </c:extLst>
        </c:ser>
        <c:dLbls>
          <c:showLegendKey val="0"/>
          <c:showVal val="0"/>
          <c:showCatName val="0"/>
          <c:showSerName val="0"/>
          <c:showPercent val="0"/>
          <c:showBubbleSize val="0"/>
        </c:dLbls>
        <c:gapWidth val="150"/>
        <c:overlap val="100"/>
        <c:axId val="104207722"/>
        <c:axId val="661607257"/>
      </c:barChart>
      <c:catAx>
        <c:axId val="10420772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61607257"/>
        <c:crosses val="autoZero"/>
        <c:auto val="1"/>
        <c:lblAlgn val="ctr"/>
        <c:lblOffset val="100"/>
        <c:noMultiLvlLbl val="1"/>
      </c:catAx>
      <c:valAx>
        <c:axId val="661607257"/>
        <c:scaling>
          <c:orientation val="minMax"/>
        </c:scaling>
        <c:delete val="0"/>
        <c:axPos val="l"/>
        <c:numFmt formatCode="0.00" sourceLinked="1"/>
        <c:majorTickMark val="cross"/>
        <c:minorTickMark val="cross"/>
        <c:tickLblPos val="nextTo"/>
        <c:spPr>
          <a:ln>
            <a:noFill/>
          </a:ln>
        </c:spPr>
        <c:crossAx val="104207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C7-419B-B9D3-314B53B139B4}"/>
            </c:ext>
          </c:extLst>
        </c:ser>
        <c:dLbls>
          <c:showLegendKey val="0"/>
          <c:showVal val="0"/>
          <c:showCatName val="0"/>
          <c:showSerName val="0"/>
          <c:showPercent val="0"/>
          <c:showBubbleSize val="0"/>
        </c:dLbls>
        <c:gapWidth val="150"/>
        <c:overlap val="100"/>
        <c:axId val="1264832627"/>
        <c:axId val="1311103170"/>
      </c:barChart>
      <c:catAx>
        <c:axId val="126483262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1103170"/>
        <c:crosses val="autoZero"/>
        <c:auto val="1"/>
        <c:lblAlgn val="ctr"/>
        <c:lblOffset val="100"/>
        <c:noMultiLvlLbl val="1"/>
      </c:catAx>
      <c:valAx>
        <c:axId val="131110317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2648326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8CF-4F39-8F29-F892EC702C4C}"/>
            </c:ext>
          </c:extLst>
        </c:ser>
        <c:dLbls>
          <c:showLegendKey val="0"/>
          <c:showVal val="0"/>
          <c:showCatName val="0"/>
          <c:showSerName val="0"/>
          <c:showPercent val="0"/>
          <c:showBubbleSize val="0"/>
        </c:dLbls>
        <c:gapWidth val="150"/>
        <c:overlap val="100"/>
        <c:axId val="1451944076"/>
        <c:axId val="861672596"/>
      </c:barChart>
      <c:catAx>
        <c:axId val="145194407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61672596"/>
        <c:crosses val="autoZero"/>
        <c:auto val="1"/>
        <c:lblAlgn val="ctr"/>
        <c:lblOffset val="100"/>
        <c:noMultiLvlLbl val="1"/>
      </c:catAx>
      <c:valAx>
        <c:axId val="861672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519440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EB-4379-9CA3-16727DD450B6}"/>
            </c:ext>
          </c:extLst>
        </c:ser>
        <c:dLbls>
          <c:showLegendKey val="0"/>
          <c:showVal val="0"/>
          <c:showCatName val="0"/>
          <c:showSerName val="0"/>
          <c:showPercent val="0"/>
          <c:showBubbleSize val="0"/>
        </c:dLbls>
        <c:gapWidth val="150"/>
        <c:overlap val="100"/>
        <c:axId val="1549624703"/>
        <c:axId val="521943211"/>
      </c:barChart>
      <c:catAx>
        <c:axId val="154962470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21943211"/>
        <c:crosses val="autoZero"/>
        <c:auto val="1"/>
        <c:lblAlgn val="ctr"/>
        <c:lblOffset val="100"/>
        <c:noMultiLvlLbl val="1"/>
      </c:catAx>
      <c:valAx>
        <c:axId val="521943211"/>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5496247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72-44C1-A1DC-A58831E9BC4B}"/>
            </c:ext>
          </c:extLst>
        </c:ser>
        <c:dLbls>
          <c:showLegendKey val="0"/>
          <c:showVal val="0"/>
          <c:showCatName val="0"/>
          <c:showSerName val="0"/>
          <c:showPercent val="0"/>
          <c:showBubbleSize val="0"/>
        </c:dLbls>
        <c:gapWidth val="150"/>
        <c:overlap val="100"/>
        <c:axId val="1868091833"/>
        <c:axId val="1987752100"/>
      </c:barChart>
      <c:catAx>
        <c:axId val="1868091833"/>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87752100"/>
        <c:crosses val="autoZero"/>
        <c:auto val="1"/>
        <c:lblAlgn val="ctr"/>
        <c:lblOffset val="100"/>
        <c:noMultiLvlLbl val="1"/>
      </c:catAx>
      <c:valAx>
        <c:axId val="19877521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680918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BE-4F8D-A670-8D1C023E00A7}"/>
            </c:ext>
          </c:extLst>
        </c:ser>
        <c:dLbls>
          <c:showLegendKey val="0"/>
          <c:showVal val="0"/>
          <c:showCatName val="0"/>
          <c:showSerName val="0"/>
          <c:showPercent val="0"/>
          <c:showBubbleSize val="0"/>
        </c:dLbls>
        <c:gapWidth val="150"/>
        <c:overlap val="100"/>
        <c:axId val="1741696060"/>
        <c:axId val="278526701"/>
      </c:barChart>
      <c:catAx>
        <c:axId val="174169606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78526701"/>
        <c:crosses val="autoZero"/>
        <c:auto val="1"/>
        <c:lblAlgn val="ctr"/>
        <c:lblOffset val="100"/>
        <c:noMultiLvlLbl val="1"/>
      </c:catAx>
      <c:valAx>
        <c:axId val="2785267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416960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4A-4808-B27A-DD52915B1461}"/>
            </c:ext>
          </c:extLst>
        </c:ser>
        <c:dLbls>
          <c:showLegendKey val="0"/>
          <c:showVal val="0"/>
          <c:showCatName val="0"/>
          <c:showSerName val="0"/>
          <c:showPercent val="0"/>
          <c:showBubbleSize val="0"/>
        </c:dLbls>
        <c:gapWidth val="150"/>
        <c:overlap val="100"/>
        <c:axId val="1310131666"/>
        <c:axId val="612274851"/>
      </c:barChart>
      <c:catAx>
        <c:axId val="131013166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12274851"/>
        <c:crosses val="autoZero"/>
        <c:auto val="1"/>
        <c:lblAlgn val="ctr"/>
        <c:lblOffset val="100"/>
        <c:noMultiLvlLbl val="1"/>
      </c:catAx>
      <c:valAx>
        <c:axId val="612274851"/>
        <c:scaling>
          <c:orientation val="minMax"/>
        </c:scaling>
        <c:delete val="0"/>
        <c:axPos val="l"/>
        <c:numFmt formatCode="0.00" sourceLinked="1"/>
        <c:majorTickMark val="cross"/>
        <c:minorTickMark val="cross"/>
        <c:tickLblPos val="nextTo"/>
        <c:spPr>
          <a:ln>
            <a:noFill/>
          </a:ln>
        </c:spPr>
        <c:crossAx val="13101316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'13-400333'!$B$14:$B$25</c:f>
              <c:numCache>
                <c:formatCode>General</c:formatCode>
                <c:ptCount val="12"/>
                <c:pt idx="0">
                  <c:v>2.2799999999999998</c:v>
                </c:pt>
                <c:pt idx="1">
                  <c:v>1.99</c:v>
                </c:pt>
                <c:pt idx="2">
                  <c:v>2.21</c:v>
                </c:pt>
                <c:pt idx="3">
                  <c:v>2.09</c:v>
                </c:pt>
                <c:pt idx="4">
                  <c:v>2.14</c:v>
                </c:pt>
                <c:pt idx="5">
                  <c:v>2.06</c:v>
                </c:pt>
                <c:pt idx="6">
                  <c:v>2.14</c:v>
                </c:pt>
                <c:pt idx="7">
                  <c:v>2.16</c:v>
                </c:pt>
                <c:pt idx="8">
                  <c:v>2.09</c:v>
                </c:pt>
                <c:pt idx="9">
                  <c:v>2.52</c:v>
                </c:pt>
                <c:pt idx="10" formatCode="#,##0.00">
                  <c:v>2.08</c:v>
                </c:pt>
                <c:pt idx="11" formatCode="0.00">
                  <c:v>2.19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E4-4534-9217-64471A483343}"/>
            </c:ext>
          </c:extLst>
        </c:ser>
        <c:dLbls>
          <c:showLegendKey val="0"/>
          <c:showVal val="0"/>
          <c:showCatName val="0"/>
          <c:showSerName val="0"/>
          <c:showPercent val="0"/>
          <c:showBubbleSize val="0"/>
        </c:dLbls>
        <c:gapWidth val="150"/>
        <c:overlap val="100"/>
        <c:axId val="829083691"/>
        <c:axId val="1887642954"/>
      </c:barChart>
      <c:catAx>
        <c:axId val="82908369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87642954"/>
        <c:crosses val="autoZero"/>
        <c:auto val="1"/>
        <c:lblAlgn val="ctr"/>
        <c:lblOffset val="100"/>
        <c:noMultiLvlLbl val="1"/>
      </c:catAx>
      <c:valAx>
        <c:axId val="18876429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8290836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34-4243-B891-DB5ACE5E2979}"/>
            </c:ext>
          </c:extLst>
        </c:ser>
        <c:dLbls>
          <c:showLegendKey val="0"/>
          <c:showVal val="0"/>
          <c:showCatName val="0"/>
          <c:showSerName val="0"/>
          <c:showPercent val="0"/>
          <c:showBubbleSize val="0"/>
        </c:dLbls>
        <c:gapWidth val="150"/>
        <c:overlap val="100"/>
        <c:axId val="1401594934"/>
        <c:axId val="2081757862"/>
      </c:barChart>
      <c:catAx>
        <c:axId val="140159493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081757862"/>
        <c:crosses val="autoZero"/>
        <c:auto val="1"/>
        <c:lblAlgn val="ctr"/>
        <c:lblOffset val="100"/>
        <c:noMultiLvlLbl val="1"/>
      </c:catAx>
      <c:valAx>
        <c:axId val="208175786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4015949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'13-400333'!$D$14:$D$25</c:f>
              <c:numCache>
                <c:formatCode>"₡"#\ ##0.0</c:formatCode>
                <c:ptCount val="12"/>
                <c:pt idx="0">
                  <c:v>3582.6</c:v>
                </c:pt>
                <c:pt idx="1">
                  <c:v>3666.13</c:v>
                </c:pt>
                <c:pt idx="2">
                  <c:v>3666.13</c:v>
                </c:pt>
                <c:pt idx="3">
                  <c:v>3683.48</c:v>
                </c:pt>
                <c:pt idx="4">
                  <c:v>3718.18</c:v>
                </c:pt>
                <c:pt idx="5">
                  <c:v>3718.18</c:v>
                </c:pt>
                <c:pt idx="6">
                  <c:v>3700.07</c:v>
                </c:pt>
                <c:pt idx="7">
                  <c:v>3667.15</c:v>
                </c:pt>
                <c:pt idx="8">
                  <c:v>3667.15</c:v>
                </c:pt>
                <c:pt idx="9">
                  <c:v>3647.12</c:v>
                </c:pt>
                <c:pt idx="10">
                  <c:v>3610.69</c:v>
                </c:pt>
                <c:pt idx="11">
                  <c:v>3610.69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4A-41B9-B23F-CFEA3C866E4E}"/>
            </c:ext>
          </c:extLst>
        </c:ser>
        <c:dLbls>
          <c:showLegendKey val="0"/>
          <c:showVal val="0"/>
          <c:showCatName val="0"/>
          <c:showSerName val="0"/>
          <c:showPercent val="0"/>
          <c:showBubbleSize val="0"/>
        </c:dLbls>
        <c:gapWidth val="150"/>
        <c:overlap val="100"/>
        <c:axId val="554847066"/>
        <c:axId val="1317637882"/>
      </c:barChart>
      <c:catAx>
        <c:axId val="554847066"/>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7637882"/>
        <c:crosses val="autoZero"/>
        <c:auto val="1"/>
        <c:lblAlgn val="ctr"/>
        <c:lblOffset val="100"/>
        <c:noMultiLvlLbl val="1"/>
      </c:catAx>
      <c:valAx>
        <c:axId val="13176378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5548470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'13-400333'!$G$14:$G$25</c:f>
              <c:numCache>
                <c:formatCode>0.00</c:formatCode>
                <c:ptCount val="12"/>
                <c:pt idx="0">
                  <c:v>1.5670103092783503E-3</c:v>
                </c:pt>
                <c:pt idx="1">
                  <c:v>1.3676975945017182E-3</c:v>
                </c:pt>
                <c:pt idx="2">
                  <c:v>1.5189003436426117E-3</c:v>
                </c:pt>
                <c:pt idx="3">
                  <c:v>1.4364261168384879E-3</c:v>
                </c:pt>
                <c:pt idx="4">
                  <c:v>1.470790378006873E-3</c:v>
                </c:pt>
                <c:pt idx="5">
                  <c:v>1.4158075601374571E-3</c:v>
                </c:pt>
                <c:pt idx="6">
                  <c:v>1.470790378006873E-3</c:v>
                </c:pt>
                <c:pt idx="7">
                  <c:v>1.4845360824742269E-3</c:v>
                </c:pt>
                <c:pt idx="8">
                  <c:v>1.4364261168384879E-3</c:v>
                </c:pt>
                <c:pt idx="9">
                  <c:v>1.7319587628865979E-3</c:v>
                </c:pt>
                <c:pt idx="10">
                  <c:v>1.429553264604811E-3</c:v>
                </c:pt>
                <c:pt idx="11">
                  <c:v>1.5051546391752577E-3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9-4DC4-8422-13B797E1A718}"/>
            </c:ext>
          </c:extLst>
        </c:ser>
        <c:dLbls>
          <c:showLegendKey val="0"/>
          <c:showVal val="0"/>
          <c:showCatName val="0"/>
          <c:showSerName val="0"/>
          <c:showPercent val="0"/>
          <c:showBubbleSize val="0"/>
        </c:dLbls>
        <c:gapWidth val="150"/>
        <c:overlap val="100"/>
        <c:axId val="695169119"/>
        <c:axId val="1771526167"/>
      </c:barChart>
      <c:catAx>
        <c:axId val="69516911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71526167"/>
        <c:crosses val="autoZero"/>
        <c:auto val="1"/>
        <c:lblAlgn val="ctr"/>
        <c:lblOffset val="100"/>
        <c:noMultiLvlLbl val="1"/>
      </c:catAx>
      <c:valAx>
        <c:axId val="17715261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9516911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64-4DE2-BEAC-6FA3400D5ACE}"/>
            </c:ext>
          </c:extLst>
        </c:ser>
        <c:dLbls>
          <c:showLegendKey val="0"/>
          <c:showVal val="0"/>
          <c:showCatName val="0"/>
          <c:showSerName val="0"/>
          <c:showPercent val="0"/>
          <c:showBubbleSize val="0"/>
        </c:dLbls>
        <c:gapWidth val="150"/>
        <c:overlap val="100"/>
        <c:axId val="654018404"/>
        <c:axId val="67050089"/>
      </c:barChart>
      <c:catAx>
        <c:axId val="6540184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7050089"/>
        <c:crosses val="autoZero"/>
        <c:auto val="1"/>
        <c:lblAlgn val="ctr"/>
        <c:lblOffset val="100"/>
        <c:noMultiLvlLbl val="1"/>
      </c:catAx>
      <c:valAx>
        <c:axId val="67050089"/>
        <c:scaling>
          <c:orientation val="minMax"/>
        </c:scaling>
        <c:delete val="0"/>
        <c:axPos val="l"/>
        <c:numFmt formatCode="0.00" sourceLinked="1"/>
        <c:majorTickMark val="cross"/>
        <c:minorTickMark val="cross"/>
        <c:tickLblPos val="nextTo"/>
        <c:spPr>
          <a:ln>
            <a:noFill/>
          </a:ln>
        </c:spPr>
        <c:crossAx val="6540184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B8-4849-8A10-8F2612AAFFDD}"/>
            </c:ext>
          </c:extLst>
        </c:ser>
        <c:dLbls>
          <c:showLegendKey val="0"/>
          <c:showVal val="0"/>
          <c:showCatName val="0"/>
          <c:showSerName val="0"/>
          <c:showPercent val="0"/>
          <c:showBubbleSize val="0"/>
        </c:dLbls>
        <c:gapWidth val="150"/>
        <c:overlap val="100"/>
        <c:axId val="1078006209"/>
        <c:axId val="1251161293"/>
      </c:barChart>
      <c:catAx>
        <c:axId val="1078006209"/>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51161293"/>
        <c:crosses val="autoZero"/>
        <c:auto val="1"/>
        <c:lblAlgn val="ctr"/>
        <c:lblOffset val="100"/>
        <c:noMultiLvlLbl val="1"/>
      </c:catAx>
      <c:valAx>
        <c:axId val="1251161293"/>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07800620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bar"/>
        <c:grouping val="clustered"/>
        <c:varyColors val="1"/>
        <c:ser>
          <c:idx val="0"/>
          <c:order val="0"/>
          <c:tx>
            <c:v>Consumo de Energía  (kWh/mes)</c:v>
          </c:tx>
          <c:spPr>
            <a:solidFill>
              <a:srgbClr val="4F81BD"/>
            </a:solidFill>
            <a:ln cmpd="sng">
              <a:solidFill>
                <a:srgbClr val="000000"/>
              </a:solidFill>
            </a:ln>
          </c:spPr>
          <c:invertIfNegative val="1"/>
          <c:val>
            <c:numRef>
              <c:f>'14-Consumo por edificio'!$C$9:$C$17</c:f>
              <c:numCache>
                <c:formatCode>0.00</c:formatCode>
                <c:ptCount val="9"/>
                <c:pt idx="0">
                  <c:v>62.367500000000007</c:v>
                </c:pt>
                <c:pt idx="1">
                  <c:v>132.57916666666668</c:v>
                </c:pt>
                <c:pt idx="2">
                  <c:v>66.363333333333344</c:v>
                </c:pt>
                <c:pt idx="3">
                  <c:v>127582.68</c:v>
                </c:pt>
                <c:pt idx="4">
                  <c:v>17372.764166666664</c:v>
                </c:pt>
                <c:pt idx="5">
                  <c:v>368.9708333333333</c:v>
                </c:pt>
                <c:pt idx="6">
                  <c:v>401.93250000000006</c:v>
                </c:pt>
                <c:pt idx="7">
                  <c:v>107.67916666666667</c:v>
                </c:pt>
                <c:pt idx="8">
                  <c:v>220.38500000000002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8B-421B-BC50-E403B709D600}"/>
            </c:ext>
          </c:extLst>
        </c:ser>
        <c:dLbls>
          <c:showLegendKey val="0"/>
          <c:showVal val="0"/>
          <c:showCatName val="0"/>
          <c:showSerName val="0"/>
          <c:showPercent val="0"/>
          <c:showBubbleSize val="0"/>
        </c:dLbls>
        <c:gapWidth val="150"/>
        <c:axId val="152249206"/>
        <c:axId val="285827247"/>
      </c:barChart>
      <c:catAx>
        <c:axId val="152249206"/>
        <c:scaling>
          <c:orientation val="maxMin"/>
        </c:scaling>
        <c:delete val="0"/>
        <c:axPos val="l"/>
        <c:title>
          <c:tx>
            <c:rich>
              <a:bodyPr/>
              <a:lstStyle/>
              <a:p>
                <a:pPr lvl="0">
                  <a:defRPr sz="1100" b="1" i="0">
                    <a:solidFill>
                      <a:srgbClr val="000000"/>
                    </a:solidFill>
                    <a:latin typeface="Calibri"/>
                  </a:defRPr>
                </a:pPr>
                <a:r>
                  <a:rPr lang="en-GB"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285827247"/>
        <c:crosses val="autoZero"/>
        <c:auto val="1"/>
        <c:lblAlgn val="ctr"/>
        <c:lblOffset val="100"/>
        <c:noMultiLvlLbl val="1"/>
      </c:catAx>
      <c:valAx>
        <c:axId val="28582724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5224920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7"/>
          <c:w val="0.87417111223648392"/>
          <c:h val="0.68438683250430576"/>
        </c:manualLayout>
      </c:layout>
      <c:barChart>
        <c:barDir val="bar"/>
        <c:grouping val="clustered"/>
        <c:varyColors val="1"/>
        <c:ser>
          <c:idx val="0"/>
          <c:order val="0"/>
          <c:tx>
            <c:v>Demanda máxima (kW)</c:v>
          </c:tx>
          <c:spPr>
            <a:solidFill>
              <a:srgbClr val="5B9BD5"/>
            </a:solidFill>
            <a:ln cmpd="sng">
              <a:solidFill>
                <a:srgbClr val="000000"/>
              </a:solidFill>
            </a:ln>
          </c:spPr>
          <c:invertIfNegative val="1"/>
          <c:val>
            <c:numRef>
              <c:f>'14-Consumo por edificio'!$D$9:$D$17</c:f>
              <c:numCache>
                <c:formatCode>0.00</c:formatCode>
                <c:ptCount val="9"/>
                <c:pt idx="0">
                  <c:v>0</c:v>
                </c:pt>
                <c:pt idx="1">
                  <c:v>0</c:v>
                </c:pt>
                <c:pt idx="2">
                  <c:v>0</c:v>
                </c:pt>
                <c:pt idx="3">
                  <c:v>518.4</c:v>
                </c:pt>
                <c:pt idx="4">
                  <c:v>64.989999999999995</c:v>
                </c:pt>
                <c:pt idx="5">
                  <c:v>0</c:v>
                </c:pt>
                <c:pt idx="6">
                  <c:v>0</c:v>
                </c:pt>
                <c:pt idx="7">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A3-4C98-9B79-3D86464E1880}"/>
            </c:ext>
          </c:extLst>
        </c:ser>
        <c:dLbls>
          <c:showLegendKey val="0"/>
          <c:showVal val="0"/>
          <c:showCatName val="0"/>
          <c:showSerName val="0"/>
          <c:showPercent val="0"/>
          <c:showBubbleSize val="0"/>
        </c:dLbls>
        <c:gapWidth val="150"/>
        <c:axId val="1053455766"/>
        <c:axId val="360464948"/>
      </c:barChart>
      <c:catAx>
        <c:axId val="1053455766"/>
        <c:scaling>
          <c:orientation val="maxMin"/>
        </c:scaling>
        <c:delete val="0"/>
        <c:axPos val="l"/>
        <c:title>
          <c:tx>
            <c:rich>
              <a:bodyPr/>
              <a:lstStyle/>
              <a:p>
                <a:pPr lvl="0">
                  <a:defRPr sz="1100" b="1" i="0">
                    <a:solidFill>
                      <a:srgbClr val="000000"/>
                    </a:solidFill>
                    <a:latin typeface="Calibri"/>
                  </a:defRPr>
                </a:pPr>
                <a:r>
                  <a:rPr lang="en-US"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360464948"/>
        <c:crosses val="autoZero"/>
        <c:auto val="1"/>
        <c:lblAlgn val="ctr"/>
        <c:lblOffset val="100"/>
        <c:noMultiLvlLbl val="1"/>
      </c:catAx>
      <c:valAx>
        <c:axId val="360464948"/>
        <c:scaling>
          <c:orientation val="minMax"/>
        </c:scaling>
        <c:delete val="0"/>
        <c:axPos val="b"/>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5345576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bar"/>
        <c:grouping val="clustered"/>
        <c:varyColors val="1"/>
        <c:ser>
          <c:idx val="0"/>
          <c:order val="0"/>
          <c:tx>
            <c:v>Importe (¢/mes)</c:v>
          </c:tx>
          <c:spPr>
            <a:solidFill>
              <a:srgbClr val="4F81BD"/>
            </a:solidFill>
            <a:ln cmpd="sng">
              <a:solidFill>
                <a:srgbClr val="000000"/>
              </a:solidFill>
            </a:ln>
          </c:spPr>
          <c:invertIfNegative val="1"/>
          <c:val>
            <c:numRef>
              <c:f>'14-Consumo por edificio'!$E$9:$E$17</c:f>
              <c:numCache>
                <c:formatCode>"₡"#\ ##0</c:formatCode>
                <c:ptCount val="9"/>
                <c:pt idx="0">
                  <c:v>6140.2475000000004</c:v>
                </c:pt>
                <c:pt idx="1">
                  <c:v>10904.752500000001</c:v>
                </c:pt>
                <c:pt idx="2">
                  <c:v>7385.3975</c:v>
                </c:pt>
                <c:pt idx="3">
                  <c:v>11500723.083636364</c:v>
                </c:pt>
                <c:pt idx="4">
                  <c:v>1815739.3674999999</c:v>
                </c:pt>
                <c:pt idx="5">
                  <c:v>38871.832500000004</c:v>
                </c:pt>
                <c:pt idx="6">
                  <c:v>40201.70166666666</c:v>
                </c:pt>
                <c:pt idx="7">
                  <c:v>8672.2699999999986</c:v>
                </c:pt>
                <c:pt idx="8">
                  <c:v>23461.383333333335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BD-482F-89B7-B0DEC2C29B16}"/>
            </c:ext>
          </c:extLst>
        </c:ser>
        <c:dLbls>
          <c:showLegendKey val="0"/>
          <c:showVal val="0"/>
          <c:showCatName val="0"/>
          <c:showSerName val="0"/>
          <c:showPercent val="0"/>
          <c:showBubbleSize val="0"/>
        </c:dLbls>
        <c:gapWidth val="150"/>
        <c:axId val="1916987736"/>
        <c:axId val="922308942"/>
      </c:barChart>
      <c:catAx>
        <c:axId val="1916987736"/>
        <c:scaling>
          <c:orientation val="maxMin"/>
        </c:scaling>
        <c:delete val="0"/>
        <c:axPos val="l"/>
        <c:title>
          <c:tx>
            <c:rich>
              <a:bodyPr/>
              <a:lstStyle/>
              <a:p>
                <a:pPr lvl="0">
                  <a:defRPr sz="1100" b="1" i="0">
                    <a:solidFill>
                      <a:srgbClr val="000000"/>
                    </a:solidFill>
                    <a:latin typeface="Calibri"/>
                  </a:defRPr>
                </a:pPr>
                <a:r>
                  <a:rPr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922308942"/>
        <c:crosses val="autoZero"/>
        <c:auto val="1"/>
        <c:lblAlgn val="ctr"/>
        <c:lblOffset val="100"/>
        <c:noMultiLvlLbl val="1"/>
      </c:catAx>
      <c:valAx>
        <c:axId val="92230894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91698773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bar"/>
        <c:grouping val="clustered"/>
        <c:varyColors val="1"/>
        <c:ser>
          <c:idx val="0"/>
          <c:order val="0"/>
          <c:tx>
            <c:v>Consumo de energía eléctrica por empleado al mes  (kWh/empleado/mes)</c:v>
          </c:tx>
          <c:spPr>
            <a:solidFill>
              <a:srgbClr val="4F81BD"/>
            </a:solidFill>
            <a:ln cmpd="sng">
              <a:solidFill>
                <a:srgbClr val="000000"/>
              </a:solidFill>
            </a:ln>
          </c:spPr>
          <c:invertIfNegative val="1"/>
          <c:val>
            <c:numRef>
              <c:f>'14-Consumo por edificio'!$H$9:$H$17</c:f>
              <c:numCache>
                <c:formatCode>0.00</c:formatCode>
                <c:ptCount val="9"/>
                <c:pt idx="0">
                  <c:v>4.2864261168384876E-2</c:v>
                </c:pt>
                <c:pt idx="1">
                  <c:v>9.1119702176403208E-2</c:v>
                </c:pt>
                <c:pt idx="2">
                  <c:v>4.5610538373424971E-2</c:v>
                </c:pt>
                <c:pt idx="3">
                  <c:v>87.685690721649493</c:v>
                </c:pt>
                <c:pt idx="4">
                  <c:v>11.782340206185568</c:v>
                </c:pt>
                <c:pt idx="5">
                  <c:v>0.25358820160366552</c:v>
                </c:pt>
                <c:pt idx="6">
                  <c:v>0.27624226804123714</c:v>
                </c:pt>
                <c:pt idx="7">
                  <c:v>7.4006300114547549E-2</c:v>
                </c:pt>
                <c:pt idx="8">
                  <c:v>0.14393855822055046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FF-4FE3-B953-0C4179FFCFC4}"/>
            </c:ext>
          </c:extLst>
        </c:ser>
        <c:dLbls>
          <c:showLegendKey val="0"/>
          <c:showVal val="0"/>
          <c:showCatName val="0"/>
          <c:showSerName val="0"/>
          <c:showPercent val="0"/>
          <c:showBubbleSize val="0"/>
        </c:dLbls>
        <c:gapWidth val="150"/>
        <c:axId val="1956334050"/>
        <c:axId val="1024507224"/>
      </c:barChart>
      <c:catAx>
        <c:axId val="1956334050"/>
        <c:scaling>
          <c:orientation val="maxMin"/>
        </c:scaling>
        <c:delete val="0"/>
        <c:axPos val="l"/>
        <c:title>
          <c:tx>
            <c:rich>
              <a:bodyPr/>
              <a:lstStyle/>
              <a:p>
                <a:pPr lvl="0">
                  <a:defRPr sz="1100" b="1" i="0">
                    <a:solidFill>
                      <a:srgbClr val="000000"/>
                    </a:solidFill>
                    <a:latin typeface="Calibri"/>
                  </a:defRPr>
                </a:pPr>
                <a:r>
                  <a:rPr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1024507224"/>
        <c:crosses val="autoZero"/>
        <c:auto val="1"/>
        <c:lblAlgn val="ctr"/>
        <c:lblOffset val="100"/>
        <c:noMultiLvlLbl val="1"/>
      </c:catAx>
      <c:valAx>
        <c:axId val="10245072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956334050"/>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 (kWh/m2)</a:t>
            </a:r>
          </a:p>
        </c:rich>
      </c:tx>
      <c:overlay val="0"/>
    </c:title>
    <c:autoTitleDeleted val="0"/>
    <c:plotArea>
      <c:layout/>
      <c:barChart>
        <c:barDir val="bar"/>
        <c:grouping val="clustered"/>
        <c:varyColors val="1"/>
        <c:ser>
          <c:idx val="0"/>
          <c:order val="0"/>
          <c:tx>
            <c:strRef>
              <c:f>'14-Consumo por edificio'!$I$8</c:f>
              <c:strCache>
                <c:ptCount val="1"/>
                <c:pt idx="0">
                  <c:v>Consumo de energía eléctrica por área física  por mes  (kWh/m2/mes)</c:v>
                </c:pt>
              </c:strCache>
            </c:strRef>
          </c:tx>
          <c:invertIfNegative val="1"/>
          <c:cat>
            <c:numRef>
              <c:f>'14-Consumo por edificio'!$I$9:$I$17</c:f>
              <c:numCache>
                <c:formatCode>0.00</c:formatCode>
                <c:ptCount val="9"/>
                <c:pt idx="0">
                  <c:v>0</c:v>
                </c:pt>
                <c:pt idx="1">
                  <c:v>0</c:v>
                </c:pt>
                <c:pt idx="2">
                  <c:v>0</c:v>
                </c:pt>
                <c:pt idx="3">
                  <c:v>0</c:v>
                </c:pt>
                <c:pt idx="4">
                  <c:v>0</c:v>
                </c:pt>
                <c:pt idx="5">
                  <c:v>0</c:v>
                </c:pt>
                <c:pt idx="6">
                  <c:v>0</c:v>
                </c:pt>
                <c:pt idx="7">
                  <c:v>0</c:v>
                </c:pt>
                <c:pt idx="8">
                  <c:v>0</c:v>
                </c:pt>
              </c:numCache>
            </c:numRef>
          </c:cat>
          <c:val>
            <c:numRef>
              <c:f>'14-Consumo por edificio'!$I$9:$I$17</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1E6-4D3D-A6E5-B71659C5E28A}"/>
            </c:ext>
          </c:extLst>
        </c:ser>
        <c:dLbls>
          <c:showLegendKey val="0"/>
          <c:showVal val="0"/>
          <c:showCatName val="0"/>
          <c:showSerName val="0"/>
          <c:showPercent val="0"/>
          <c:showBubbleSize val="0"/>
        </c:dLbls>
        <c:gapWidth val="150"/>
        <c:axId val="849368579"/>
        <c:axId val="1622316859"/>
      </c:barChart>
      <c:catAx>
        <c:axId val="849368579"/>
        <c:scaling>
          <c:orientation val="maxMin"/>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622316859"/>
        <c:crosses val="autoZero"/>
        <c:auto val="1"/>
        <c:lblAlgn val="ctr"/>
        <c:lblOffset val="100"/>
        <c:noMultiLvlLbl val="1"/>
      </c:catAx>
      <c:valAx>
        <c:axId val="1622316859"/>
        <c:scaling>
          <c:orientation val="minMax"/>
        </c:scaling>
        <c:delete val="0"/>
        <c:axPos val="b"/>
        <c:numFmt formatCode="0.00" sourceLinked="1"/>
        <c:majorTickMark val="cross"/>
        <c:minorTickMark val="cross"/>
        <c:tickLblPos val="nextTo"/>
        <c:spPr>
          <a:ln>
            <a:noFill/>
          </a:ln>
        </c:spPr>
        <c:crossAx val="849368579"/>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institucional'!$B$8:$B$19</c:f>
              <c:numCache>
                <c:formatCode>#\ ##0.00_ ;[Red]\-#\ ##0.00\ </c:formatCode>
                <c:ptCount val="12"/>
                <c:pt idx="0">
                  <c:v>118042.66000000002</c:v>
                </c:pt>
                <c:pt idx="1">
                  <c:v>120847.21999999999</c:v>
                </c:pt>
                <c:pt idx="2">
                  <c:v>139823.18</c:v>
                </c:pt>
                <c:pt idx="3">
                  <c:v>151735.27999999997</c:v>
                </c:pt>
                <c:pt idx="4">
                  <c:v>141113.47999999998</c:v>
                </c:pt>
                <c:pt idx="5">
                  <c:v>172378.80000000002</c:v>
                </c:pt>
                <c:pt idx="6">
                  <c:v>121887.72</c:v>
                </c:pt>
                <c:pt idx="7">
                  <c:v>139814.87</c:v>
                </c:pt>
                <c:pt idx="8">
                  <c:v>166443.43999999997</c:v>
                </c:pt>
                <c:pt idx="9">
                  <c:v>168973.87</c:v>
                </c:pt>
                <c:pt idx="10">
                  <c:v>170522.19999999998</c:v>
                </c:pt>
                <c:pt idx="11">
                  <c:v>144231.89000000001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43F-4D2C-B455-9B4AA86D136B}"/>
            </c:ext>
          </c:extLst>
        </c:ser>
        <c:dLbls>
          <c:showLegendKey val="0"/>
          <c:showVal val="0"/>
          <c:showCatName val="0"/>
          <c:showSerName val="0"/>
          <c:showPercent val="0"/>
          <c:showBubbleSize val="0"/>
        </c:dLbls>
        <c:gapWidth val="150"/>
        <c:overlap val="100"/>
        <c:axId val="690312070"/>
        <c:axId val="28286406"/>
      </c:barChart>
      <c:catAx>
        <c:axId val="69031207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8286406"/>
        <c:crosses val="autoZero"/>
        <c:auto val="1"/>
        <c:lblAlgn val="ctr"/>
        <c:lblOffset val="100"/>
        <c:noMultiLvlLbl val="1"/>
      </c:catAx>
      <c:valAx>
        <c:axId val="28286406"/>
        <c:scaling>
          <c:orientation val="minMax"/>
        </c:scaling>
        <c:delete val="0"/>
        <c:axPos val="l"/>
        <c:title>
          <c:tx>
            <c:rich>
              <a:bodyPr/>
              <a:lstStyle/>
              <a:p>
                <a:pPr lvl="0">
                  <a:defRPr b="0">
                    <a:solidFill>
                      <a:srgbClr val="000000"/>
                    </a:solidFill>
                    <a:latin typeface="+mn-lt"/>
                  </a:defRPr>
                </a:pPr>
                <a:endParaRPr lang="en-GB"/>
              </a:p>
            </c:rich>
          </c:tx>
          <c:overlay val="0"/>
        </c:title>
        <c:numFmt formatCode="#\ ##0.00_ ;[Red]\-#\ ##0.00\ " sourceLinked="1"/>
        <c:majorTickMark val="cross"/>
        <c:minorTickMark val="cross"/>
        <c:tickLblPos val="nextTo"/>
        <c:spPr>
          <a:ln/>
        </c:spPr>
        <c:txPr>
          <a:bodyPr/>
          <a:lstStyle/>
          <a:p>
            <a:pPr lvl="0">
              <a:defRPr b="0" i="0">
                <a:solidFill>
                  <a:srgbClr val="000000"/>
                </a:solidFill>
                <a:latin typeface="+mn-lt"/>
              </a:defRPr>
            </a:pPr>
            <a:endParaRPr lang="es-CR"/>
          </a:p>
        </c:txPr>
        <c:crossAx val="6903120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7"/>
          <c:w val="0.87417111223648392"/>
          <c:h val="0.58586111510243655"/>
        </c:manualLayout>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institucional'!$C$8:$C$19</c:f>
              <c:numCache>
                <c:formatCode>0.00</c:formatCode>
                <c:ptCount val="12"/>
                <c:pt idx="0">
                  <c:v>418.72999999999996</c:v>
                </c:pt>
                <c:pt idx="1">
                  <c:v>382.15000000000003</c:v>
                </c:pt>
                <c:pt idx="2">
                  <c:v>453.3</c:v>
                </c:pt>
                <c:pt idx="3">
                  <c:v>473.77</c:v>
                </c:pt>
                <c:pt idx="4">
                  <c:v>560.29999999999995</c:v>
                </c:pt>
                <c:pt idx="5">
                  <c:v>499.5</c:v>
                </c:pt>
                <c:pt idx="6">
                  <c:v>419.28999999999996</c:v>
                </c:pt>
                <c:pt idx="7">
                  <c:v>438.03999999999996</c:v>
                </c:pt>
                <c:pt idx="8">
                  <c:v>11179.87</c:v>
                </c:pt>
                <c:pt idx="9">
                  <c:v>577.27</c:v>
                </c:pt>
                <c:pt idx="10">
                  <c:v>555.43999999999994</c:v>
                </c:pt>
                <c:pt idx="11">
                  <c:v>481.2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6E-4245-A64B-90F9B5FDAEE5}"/>
            </c:ext>
          </c:extLst>
        </c:ser>
        <c:dLbls>
          <c:showLegendKey val="0"/>
          <c:showVal val="0"/>
          <c:showCatName val="0"/>
          <c:showSerName val="0"/>
          <c:showPercent val="0"/>
          <c:showBubbleSize val="0"/>
        </c:dLbls>
        <c:gapWidth val="150"/>
        <c:overlap val="100"/>
        <c:axId val="2031707627"/>
        <c:axId val="2025482589"/>
      </c:barChart>
      <c:catAx>
        <c:axId val="203170762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25482589"/>
        <c:crosses val="autoZero"/>
        <c:auto val="1"/>
        <c:lblAlgn val="ctr"/>
        <c:lblOffset val="100"/>
        <c:noMultiLvlLbl val="1"/>
      </c:catAx>
      <c:valAx>
        <c:axId val="2025482589"/>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317076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institucional'!$D$8:$D$19</c:f>
              <c:numCache>
                <c:formatCode>"₡"#\ ##0</c:formatCode>
                <c:ptCount val="12"/>
                <c:pt idx="0">
                  <c:v>11492723.859999999</c:v>
                </c:pt>
                <c:pt idx="1">
                  <c:v>11850969.070000002</c:v>
                </c:pt>
                <c:pt idx="2">
                  <c:v>13705056.24</c:v>
                </c:pt>
                <c:pt idx="3">
                  <c:v>14820428.66</c:v>
                </c:pt>
                <c:pt idx="4">
                  <c:v>14558115.08</c:v>
                </c:pt>
                <c:pt idx="5">
                  <c:v>16840696.779999997</c:v>
                </c:pt>
                <c:pt idx="6">
                  <c:v>12265240.160000002</c:v>
                </c:pt>
                <c:pt idx="7">
                  <c:v>13681259.57</c:v>
                </c:pt>
                <c:pt idx="8">
                  <c:v>16219271.35</c:v>
                </c:pt>
                <c:pt idx="9">
                  <c:v>16583290.120000001</c:v>
                </c:pt>
                <c:pt idx="10">
                  <c:v>3392365.99</c:v>
                </c:pt>
                <c:pt idx="11">
                  <c:v>13998137.859999999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56-44F8-B961-62A7CCC14D3E}"/>
            </c:ext>
          </c:extLst>
        </c:ser>
        <c:dLbls>
          <c:showLegendKey val="0"/>
          <c:showVal val="0"/>
          <c:showCatName val="0"/>
          <c:showSerName val="0"/>
          <c:showPercent val="0"/>
          <c:showBubbleSize val="0"/>
        </c:dLbls>
        <c:gapWidth val="150"/>
        <c:overlap val="100"/>
        <c:axId val="2042720711"/>
        <c:axId val="876595883"/>
      </c:barChart>
      <c:catAx>
        <c:axId val="2042720711"/>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76595883"/>
        <c:crosses val="autoZero"/>
        <c:auto val="1"/>
        <c:lblAlgn val="ctr"/>
        <c:lblOffset val="100"/>
        <c:noMultiLvlLbl val="1"/>
      </c:catAx>
      <c:valAx>
        <c:axId val="876595883"/>
        <c:scaling>
          <c:orientation val="minMax"/>
        </c:scaling>
        <c:delete val="0"/>
        <c:axPos val="l"/>
        <c:title>
          <c:tx>
            <c:rich>
              <a:bodyPr/>
              <a:lstStyle/>
              <a:p>
                <a:pPr lvl="0">
                  <a:defRPr b="0">
                    <a:solidFill>
                      <a:srgbClr val="000000"/>
                    </a:solidFill>
                    <a:latin typeface="+mn-lt"/>
                  </a:defRPr>
                </a:pPr>
                <a:endParaRPr lang="en-US"/>
              </a:p>
            </c:rich>
          </c:tx>
          <c:overlay val="0"/>
        </c:title>
        <c:numFmt formatCode="&quot;₡&quot;#\ ##0" sourceLinked="1"/>
        <c:majorTickMark val="cross"/>
        <c:minorTickMark val="cross"/>
        <c:tickLblPos val="nextTo"/>
        <c:spPr>
          <a:ln/>
        </c:spPr>
        <c:txPr>
          <a:bodyPr/>
          <a:lstStyle/>
          <a:p>
            <a:pPr lvl="0">
              <a:defRPr b="0" i="0">
                <a:solidFill>
                  <a:srgbClr val="000000"/>
                </a:solidFill>
                <a:latin typeface="+mn-lt"/>
              </a:defRPr>
            </a:pPr>
            <a:endParaRPr lang="es-CR"/>
          </a:p>
        </c:txPr>
        <c:crossAx val="204272071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institucional'!$G$8:$G$19</c:f>
              <c:numCache>
                <c:formatCode>0.00</c:formatCode>
                <c:ptCount val="12"/>
                <c:pt idx="0">
                  <c:v>81.128975945017189</c:v>
                </c:pt>
                <c:pt idx="1">
                  <c:v>83.056508591065281</c:v>
                </c:pt>
                <c:pt idx="2">
                  <c:v>96.098405498281778</c:v>
                </c:pt>
                <c:pt idx="3">
                  <c:v>104.28541580756011</c:v>
                </c:pt>
                <c:pt idx="4">
                  <c:v>96.985209621993121</c:v>
                </c:pt>
                <c:pt idx="5">
                  <c:v>118.47340206185568</c:v>
                </c:pt>
                <c:pt idx="6">
                  <c:v>83.77162886597938</c:v>
                </c:pt>
                <c:pt idx="7">
                  <c:v>96.092694158075602</c:v>
                </c:pt>
                <c:pt idx="8">
                  <c:v>114.39411683848796</c:v>
                </c:pt>
                <c:pt idx="9">
                  <c:v>116.13324398625429</c:v>
                </c:pt>
                <c:pt idx="10">
                  <c:v>117.19738831615119</c:v>
                </c:pt>
                <c:pt idx="11">
                  <c:v>99.128446735395201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71-43DD-9C08-0743E74F15A0}"/>
            </c:ext>
          </c:extLst>
        </c:ser>
        <c:dLbls>
          <c:showLegendKey val="0"/>
          <c:showVal val="0"/>
          <c:showCatName val="0"/>
          <c:showSerName val="0"/>
          <c:showPercent val="0"/>
          <c:showBubbleSize val="0"/>
        </c:dLbls>
        <c:gapWidth val="150"/>
        <c:overlap val="100"/>
        <c:axId val="59916080"/>
        <c:axId val="1099209385"/>
      </c:barChart>
      <c:catAx>
        <c:axId val="5991608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99209385"/>
        <c:crosses val="autoZero"/>
        <c:auto val="1"/>
        <c:lblAlgn val="ctr"/>
        <c:lblOffset val="100"/>
        <c:noMultiLvlLbl val="1"/>
      </c:catAx>
      <c:valAx>
        <c:axId val="1099209385"/>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991608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'15-Consumo institucional'!$H$7</c:f>
              <c:strCache>
                <c:ptCount val="1"/>
                <c:pt idx="0">
                  <c:v>Consumo de energía eléctrica por área física       (kWh/ m2)</c:v>
                </c:pt>
              </c:strCache>
            </c:strRef>
          </c:tx>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institucional'!$H$8:$H$19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64-4046-894A-D35279F24F6B}"/>
            </c:ext>
          </c:extLst>
        </c:ser>
        <c:dLbls>
          <c:showLegendKey val="0"/>
          <c:showVal val="0"/>
          <c:showCatName val="0"/>
          <c:showSerName val="0"/>
          <c:showPercent val="0"/>
          <c:showBubbleSize val="0"/>
        </c:dLbls>
        <c:gapWidth val="150"/>
        <c:overlap val="100"/>
        <c:axId val="2089013653"/>
        <c:axId val="892544005"/>
      </c:barChart>
      <c:catAx>
        <c:axId val="208901365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892544005"/>
        <c:crosses val="autoZero"/>
        <c:auto val="1"/>
        <c:lblAlgn val="ctr"/>
        <c:lblOffset val="100"/>
        <c:noMultiLvlLbl val="1"/>
      </c:catAx>
      <c:valAx>
        <c:axId val="892544005"/>
        <c:scaling>
          <c:orientation val="minMax"/>
        </c:scaling>
        <c:delete val="0"/>
        <c:axPos val="l"/>
        <c:numFmt formatCode="0.00" sourceLinked="1"/>
        <c:majorTickMark val="cross"/>
        <c:minorTickMark val="cross"/>
        <c:tickLblPos val="nextTo"/>
        <c:spPr>
          <a:ln>
            <a:noFill/>
          </a:ln>
        </c:spPr>
        <c:crossAx val="20890136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12-49E2-8B81-12E0E59E428B}"/>
            </c:ext>
          </c:extLst>
        </c:ser>
        <c:dLbls>
          <c:showLegendKey val="0"/>
          <c:showVal val="0"/>
          <c:showCatName val="0"/>
          <c:showSerName val="0"/>
          <c:showPercent val="0"/>
          <c:showBubbleSize val="0"/>
        </c:dLbls>
        <c:gapWidth val="150"/>
        <c:overlap val="100"/>
        <c:axId val="1421572649"/>
        <c:axId val="606283664"/>
      </c:barChart>
      <c:catAx>
        <c:axId val="142157264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06283664"/>
        <c:crosses val="autoZero"/>
        <c:auto val="1"/>
        <c:lblAlgn val="ctr"/>
        <c:lblOffset val="100"/>
        <c:noMultiLvlLbl val="1"/>
      </c:catAx>
      <c:valAx>
        <c:axId val="6062836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215726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45-4C90-A69C-25DC944336B3}"/>
            </c:ext>
          </c:extLst>
        </c:ser>
        <c:dLbls>
          <c:showLegendKey val="0"/>
          <c:showVal val="0"/>
          <c:showCatName val="0"/>
          <c:showSerName val="0"/>
          <c:showPercent val="0"/>
          <c:showBubbleSize val="0"/>
        </c:dLbls>
        <c:gapWidth val="150"/>
        <c:overlap val="100"/>
        <c:axId val="330172024"/>
        <c:axId val="230166547"/>
      </c:barChart>
      <c:catAx>
        <c:axId val="3301720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30166547"/>
        <c:crosses val="autoZero"/>
        <c:auto val="1"/>
        <c:lblAlgn val="ctr"/>
        <c:lblOffset val="100"/>
        <c:noMultiLvlLbl val="1"/>
      </c:catAx>
      <c:valAx>
        <c:axId val="23016654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1720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'4-4131'!$D$14:$D$25</c:f>
              <c:numCache>
                <c:formatCode>[$₡]#\ ##0.0</c:formatCode>
                <c:ptCount val="12"/>
                <c:pt idx="0">
                  <c:v>9047.5499999999993</c:v>
                </c:pt>
                <c:pt idx="1">
                  <c:v>7585.96</c:v>
                </c:pt>
                <c:pt idx="2">
                  <c:v>7471.25</c:v>
                </c:pt>
                <c:pt idx="3">
                  <c:v>7272.95</c:v>
                </c:pt>
                <c:pt idx="4">
                  <c:v>7524.44</c:v>
                </c:pt>
                <c:pt idx="5">
                  <c:v>6861.1</c:v>
                </c:pt>
                <c:pt idx="6">
                  <c:v>4952.51</c:v>
                </c:pt>
                <c:pt idx="7">
                  <c:v>4705</c:v>
                </c:pt>
                <c:pt idx="8">
                  <c:v>4506.7700000000004</c:v>
                </c:pt>
                <c:pt idx="9">
                  <c:v>4590.4799999999996</c:v>
                </c:pt>
                <c:pt idx="10">
                  <c:v>4490.96</c:v>
                </c:pt>
                <c:pt idx="11">
                  <c:v>4674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76-4A1F-AE4C-93B3E62D8E45}"/>
            </c:ext>
          </c:extLst>
        </c:ser>
        <c:dLbls>
          <c:showLegendKey val="0"/>
          <c:showVal val="0"/>
          <c:showCatName val="0"/>
          <c:showSerName val="0"/>
          <c:showPercent val="0"/>
          <c:showBubbleSize val="0"/>
        </c:dLbls>
        <c:gapWidth val="150"/>
        <c:overlap val="100"/>
        <c:axId val="952064418"/>
        <c:axId val="716140498"/>
      </c:barChart>
      <c:catAx>
        <c:axId val="95206441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16140498"/>
        <c:crosses val="autoZero"/>
        <c:auto val="1"/>
        <c:lblAlgn val="ctr"/>
        <c:lblOffset val="100"/>
        <c:noMultiLvlLbl val="1"/>
      </c:catAx>
      <c:valAx>
        <c:axId val="7161404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5206441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9F-49BC-B6F0-EA13A0990132}"/>
            </c:ext>
          </c:extLst>
        </c:ser>
        <c:dLbls>
          <c:showLegendKey val="0"/>
          <c:showVal val="0"/>
          <c:showCatName val="0"/>
          <c:showSerName val="0"/>
          <c:showPercent val="0"/>
          <c:showBubbleSize val="0"/>
        </c:dLbls>
        <c:gapWidth val="150"/>
        <c:overlap val="100"/>
        <c:axId val="1078154851"/>
        <c:axId val="1236692625"/>
      </c:barChart>
      <c:catAx>
        <c:axId val="107815485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6692625"/>
        <c:crosses val="autoZero"/>
        <c:auto val="1"/>
        <c:lblAlgn val="ctr"/>
        <c:lblOffset val="100"/>
        <c:noMultiLvlLbl val="1"/>
      </c:catAx>
      <c:valAx>
        <c:axId val="1236692625"/>
        <c:scaling>
          <c:orientation val="minMax"/>
        </c:scaling>
        <c:delete val="0"/>
        <c:axPos val="l"/>
        <c:numFmt formatCode="0.00" sourceLinked="1"/>
        <c:majorTickMark val="cross"/>
        <c:minorTickMark val="cross"/>
        <c:tickLblPos val="nextTo"/>
        <c:spPr>
          <a:ln>
            <a:noFill/>
          </a:ln>
        </c:spPr>
        <c:crossAx val="10781548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F4-4C6D-83D2-1A1CD8951B69}"/>
            </c:ext>
          </c:extLst>
        </c:ser>
        <c:dLbls>
          <c:showLegendKey val="0"/>
          <c:showVal val="0"/>
          <c:showCatName val="0"/>
          <c:showSerName val="0"/>
          <c:showPercent val="0"/>
          <c:showBubbleSize val="0"/>
        </c:dLbls>
        <c:gapWidth val="150"/>
        <c:overlap val="100"/>
        <c:axId val="1356121441"/>
        <c:axId val="1317579286"/>
      </c:barChart>
      <c:catAx>
        <c:axId val="135612144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7579286"/>
        <c:crosses val="autoZero"/>
        <c:auto val="1"/>
        <c:lblAlgn val="ctr"/>
        <c:lblOffset val="100"/>
        <c:noMultiLvlLbl val="1"/>
      </c:catAx>
      <c:valAx>
        <c:axId val="13175792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3561214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32-4966-B5EF-90E1F454DA00}"/>
            </c:ext>
          </c:extLst>
        </c:ser>
        <c:dLbls>
          <c:showLegendKey val="0"/>
          <c:showVal val="0"/>
          <c:showCatName val="0"/>
          <c:showSerName val="0"/>
          <c:showPercent val="0"/>
          <c:showBubbleSize val="0"/>
        </c:dLbls>
        <c:gapWidth val="150"/>
        <c:overlap val="100"/>
        <c:axId val="727479694"/>
        <c:axId val="831332000"/>
      </c:barChart>
      <c:catAx>
        <c:axId val="72747969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31332000"/>
        <c:crosses val="autoZero"/>
        <c:auto val="1"/>
        <c:lblAlgn val="ctr"/>
        <c:lblOffset val="100"/>
        <c:noMultiLvlLbl val="1"/>
      </c:catAx>
      <c:valAx>
        <c:axId val="831332000"/>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72747969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B1-4C1A-B0EC-9F105E275C11}"/>
            </c:ext>
          </c:extLst>
        </c:ser>
        <c:dLbls>
          <c:showLegendKey val="0"/>
          <c:showVal val="0"/>
          <c:showCatName val="0"/>
          <c:showSerName val="0"/>
          <c:showPercent val="0"/>
          <c:showBubbleSize val="0"/>
        </c:dLbls>
        <c:gapWidth val="150"/>
        <c:overlap val="100"/>
        <c:axId val="2033955798"/>
        <c:axId val="102816668"/>
      </c:barChart>
      <c:catAx>
        <c:axId val="203395579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2816668"/>
        <c:crosses val="autoZero"/>
        <c:auto val="1"/>
        <c:lblAlgn val="ctr"/>
        <c:lblOffset val="100"/>
        <c:noMultiLvlLbl val="1"/>
      </c:catAx>
      <c:valAx>
        <c:axId val="10281666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3395579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BC-4645-AFE1-22441E474921}"/>
            </c:ext>
          </c:extLst>
        </c:ser>
        <c:dLbls>
          <c:showLegendKey val="0"/>
          <c:showVal val="0"/>
          <c:showCatName val="0"/>
          <c:showSerName val="0"/>
          <c:showPercent val="0"/>
          <c:showBubbleSize val="0"/>
        </c:dLbls>
        <c:gapWidth val="150"/>
        <c:overlap val="100"/>
        <c:axId val="1164751785"/>
        <c:axId val="48545469"/>
      </c:barChart>
      <c:catAx>
        <c:axId val="116475178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8545469"/>
        <c:crosses val="autoZero"/>
        <c:auto val="1"/>
        <c:lblAlgn val="ctr"/>
        <c:lblOffset val="100"/>
        <c:noMultiLvlLbl val="1"/>
      </c:catAx>
      <c:valAx>
        <c:axId val="485454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1647517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0C-4C19-B62C-A000694261A7}"/>
            </c:ext>
          </c:extLst>
        </c:ser>
        <c:dLbls>
          <c:showLegendKey val="0"/>
          <c:showVal val="0"/>
          <c:showCatName val="0"/>
          <c:showSerName val="0"/>
          <c:showPercent val="0"/>
          <c:showBubbleSize val="0"/>
        </c:dLbls>
        <c:gapWidth val="150"/>
        <c:overlap val="100"/>
        <c:axId val="463935070"/>
        <c:axId val="735359589"/>
      </c:barChart>
      <c:catAx>
        <c:axId val="463935070"/>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735359589"/>
        <c:crosses val="autoZero"/>
        <c:auto val="1"/>
        <c:lblAlgn val="ctr"/>
        <c:lblOffset val="100"/>
        <c:noMultiLvlLbl val="1"/>
      </c:catAx>
      <c:valAx>
        <c:axId val="735359589"/>
        <c:scaling>
          <c:orientation val="minMax"/>
        </c:scaling>
        <c:delete val="0"/>
        <c:axPos val="l"/>
        <c:numFmt formatCode="0.00" sourceLinked="1"/>
        <c:majorTickMark val="cross"/>
        <c:minorTickMark val="cross"/>
        <c:tickLblPos val="nextTo"/>
        <c:spPr>
          <a:ln>
            <a:noFill/>
          </a:ln>
        </c:spPr>
        <c:crossAx val="4639350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EE-4F7D-A967-3403F63A73C4}"/>
            </c:ext>
          </c:extLst>
        </c:ser>
        <c:dLbls>
          <c:showLegendKey val="0"/>
          <c:showVal val="0"/>
          <c:showCatName val="0"/>
          <c:showSerName val="0"/>
          <c:showPercent val="0"/>
          <c:showBubbleSize val="0"/>
        </c:dLbls>
        <c:gapWidth val="150"/>
        <c:overlap val="100"/>
        <c:axId val="1851873722"/>
        <c:axId val="1689366713"/>
      </c:barChart>
      <c:catAx>
        <c:axId val="185187372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9366713"/>
        <c:crosses val="autoZero"/>
        <c:auto val="1"/>
        <c:lblAlgn val="ctr"/>
        <c:lblOffset val="100"/>
        <c:noMultiLvlLbl val="1"/>
      </c:catAx>
      <c:valAx>
        <c:axId val="168936671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851873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6B-49CA-9510-4D6B397BD4F2}"/>
            </c:ext>
          </c:extLst>
        </c:ser>
        <c:dLbls>
          <c:showLegendKey val="0"/>
          <c:showVal val="0"/>
          <c:showCatName val="0"/>
          <c:showSerName val="0"/>
          <c:showPercent val="0"/>
          <c:showBubbleSize val="0"/>
        </c:dLbls>
        <c:gapWidth val="150"/>
        <c:overlap val="100"/>
        <c:axId val="81357821"/>
        <c:axId val="1949125570"/>
      </c:barChart>
      <c:catAx>
        <c:axId val="8135782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49125570"/>
        <c:crosses val="autoZero"/>
        <c:auto val="1"/>
        <c:lblAlgn val="ctr"/>
        <c:lblOffset val="100"/>
        <c:noMultiLvlLbl val="1"/>
      </c:catAx>
      <c:valAx>
        <c:axId val="1949125570"/>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813578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E0B-4518-BD29-166EEAB285F2}"/>
            </c:ext>
          </c:extLst>
        </c:ser>
        <c:dLbls>
          <c:showLegendKey val="0"/>
          <c:showVal val="0"/>
          <c:showCatName val="0"/>
          <c:showSerName val="0"/>
          <c:showPercent val="0"/>
          <c:showBubbleSize val="0"/>
        </c:dLbls>
        <c:gapWidth val="150"/>
        <c:overlap val="100"/>
        <c:axId val="1538862893"/>
        <c:axId val="668874677"/>
      </c:barChart>
      <c:catAx>
        <c:axId val="15388628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68874677"/>
        <c:crosses val="autoZero"/>
        <c:auto val="1"/>
        <c:lblAlgn val="ctr"/>
        <c:lblOffset val="100"/>
        <c:noMultiLvlLbl val="1"/>
      </c:catAx>
      <c:valAx>
        <c:axId val="668874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388628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720-4B5B-8743-9F558D3405FA}"/>
            </c:ext>
          </c:extLst>
        </c:ser>
        <c:dLbls>
          <c:showLegendKey val="0"/>
          <c:showVal val="0"/>
          <c:showCatName val="0"/>
          <c:showSerName val="0"/>
          <c:showPercent val="0"/>
          <c:showBubbleSize val="0"/>
        </c:dLbls>
        <c:gapWidth val="150"/>
        <c:overlap val="100"/>
        <c:axId val="2138052728"/>
        <c:axId val="896837278"/>
      </c:barChart>
      <c:catAx>
        <c:axId val="213805272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96837278"/>
        <c:crosses val="autoZero"/>
        <c:auto val="1"/>
        <c:lblAlgn val="ctr"/>
        <c:lblOffset val="100"/>
        <c:noMultiLvlLbl val="1"/>
      </c:catAx>
      <c:valAx>
        <c:axId val="8968372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380527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'4-4131'!$G$14:$G$25</c:f>
              <c:numCache>
                <c:formatCode>0.00</c:formatCode>
                <c:ptCount val="12"/>
                <c:pt idx="0">
                  <c:v>7.4467353951890025E-2</c:v>
                </c:pt>
                <c:pt idx="1">
                  <c:v>6.0378006872852233E-2</c:v>
                </c:pt>
                <c:pt idx="2">
                  <c:v>5.9017182130584198E-2</c:v>
                </c:pt>
                <c:pt idx="3">
                  <c:v>5.6542955326460476E-2</c:v>
                </c:pt>
                <c:pt idx="4">
                  <c:v>5.8350515463917528E-2</c:v>
                </c:pt>
                <c:pt idx="5">
                  <c:v>5.0611683848797252E-2</c:v>
                </c:pt>
                <c:pt idx="6">
                  <c:v>2.8618556701030928E-2</c:v>
                </c:pt>
                <c:pt idx="7">
                  <c:v>2.620618556701031E-2</c:v>
                </c:pt>
                <c:pt idx="8">
                  <c:v>2.3855670103092783E-2</c:v>
                </c:pt>
                <c:pt idx="9">
                  <c:v>2.5140893470790376E-2</c:v>
                </c:pt>
                <c:pt idx="10">
                  <c:v>2.4481099656357388E-2</c:v>
                </c:pt>
                <c:pt idx="11">
                  <c:v>2.6701030927835052E-2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E40-4CBF-A560-51D8BF94F0A9}"/>
            </c:ext>
          </c:extLst>
        </c:ser>
        <c:dLbls>
          <c:showLegendKey val="0"/>
          <c:showVal val="0"/>
          <c:showCatName val="0"/>
          <c:showSerName val="0"/>
          <c:showPercent val="0"/>
          <c:showBubbleSize val="0"/>
        </c:dLbls>
        <c:gapWidth val="150"/>
        <c:overlap val="100"/>
        <c:axId val="867438048"/>
        <c:axId val="1148124240"/>
      </c:barChart>
      <c:catAx>
        <c:axId val="86743804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48124240"/>
        <c:crosses val="autoZero"/>
        <c:auto val="1"/>
        <c:lblAlgn val="ctr"/>
        <c:lblOffset val="100"/>
        <c:noMultiLvlLbl val="1"/>
      </c:catAx>
      <c:valAx>
        <c:axId val="11481242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743804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91-42DD-A1C6-229AE754D5E2}"/>
            </c:ext>
          </c:extLst>
        </c:ser>
        <c:dLbls>
          <c:showLegendKey val="0"/>
          <c:showVal val="0"/>
          <c:showCatName val="0"/>
          <c:showSerName val="0"/>
          <c:showPercent val="0"/>
          <c:showBubbleSize val="0"/>
        </c:dLbls>
        <c:gapWidth val="150"/>
        <c:overlap val="100"/>
        <c:axId val="776831633"/>
        <c:axId val="1237950031"/>
      </c:barChart>
      <c:catAx>
        <c:axId val="7768316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7950031"/>
        <c:crosses val="autoZero"/>
        <c:auto val="1"/>
        <c:lblAlgn val="ctr"/>
        <c:lblOffset val="100"/>
        <c:noMultiLvlLbl val="1"/>
      </c:catAx>
      <c:valAx>
        <c:axId val="1237950031"/>
        <c:scaling>
          <c:orientation val="minMax"/>
        </c:scaling>
        <c:delete val="0"/>
        <c:axPos val="l"/>
        <c:numFmt formatCode="0.00" sourceLinked="1"/>
        <c:majorTickMark val="cross"/>
        <c:minorTickMark val="cross"/>
        <c:tickLblPos val="nextTo"/>
        <c:spPr>
          <a:ln>
            <a:noFill/>
          </a:ln>
        </c:spPr>
        <c:crossAx val="7768316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CC-4F89-BB8B-E2D90D08D2BD}"/>
            </c:ext>
          </c:extLst>
        </c:ser>
        <c:dLbls>
          <c:showLegendKey val="0"/>
          <c:showVal val="0"/>
          <c:showCatName val="0"/>
          <c:showSerName val="0"/>
          <c:showPercent val="0"/>
          <c:showBubbleSize val="0"/>
        </c:dLbls>
        <c:gapWidth val="150"/>
        <c:overlap val="100"/>
        <c:axId val="749856064"/>
        <c:axId val="1846022356"/>
      </c:barChart>
      <c:catAx>
        <c:axId val="74985606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46022356"/>
        <c:crosses val="autoZero"/>
        <c:auto val="1"/>
        <c:lblAlgn val="ctr"/>
        <c:lblOffset val="100"/>
        <c:noMultiLvlLbl val="1"/>
      </c:catAx>
      <c:valAx>
        <c:axId val="18460223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7498560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77-4ADC-B831-8399DF2AACF7}"/>
            </c:ext>
          </c:extLst>
        </c:ser>
        <c:dLbls>
          <c:showLegendKey val="0"/>
          <c:showVal val="0"/>
          <c:showCatName val="0"/>
          <c:showSerName val="0"/>
          <c:showPercent val="0"/>
          <c:showBubbleSize val="0"/>
        </c:dLbls>
        <c:gapWidth val="150"/>
        <c:overlap val="100"/>
        <c:axId val="1263640722"/>
        <c:axId val="1910769190"/>
      </c:barChart>
      <c:catAx>
        <c:axId val="126364072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10769190"/>
        <c:crosses val="autoZero"/>
        <c:auto val="1"/>
        <c:lblAlgn val="ctr"/>
        <c:lblOffset val="100"/>
        <c:noMultiLvlLbl val="1"/>
      </c:catAx>
      <c:valAx>
        <c:axId val="1910769190"/>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263640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0D-4C0D-99CD-DEC3CC78113E}"/>
            </c:ext>
          </c:extLst>
        </c:ser>
        <c:dLbls>
          <c:showLegendKey val="0"/>
          <c:showVal val="0"/>
          <c:showCatName val="0"/>
          <c:showSerName val="0"/>
          <c:showPercent val="0"/>
          <c:showBubbleSize val="0"/>
        </c:dLbls>
        <c:gapWidth val="150"/>
        <c:overlap val="100"/>
        <c:axId val="1700127787"/>
        <c:axId val="1088592032"/>
      </c:barChart>
      <c:catAx>
        <c:axId val="17001277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88592032"/>
        <c:crosses val="autoZero"/>
        <c:auto val="1"/>
        <c:lblAlgn val="ctr"/>
        <c:lblOffset val="100"/>
        <c:noMultiLvlLbl val="1"/>
      </c:catAx>
      <c:valAx>
        <c:axId val="1088592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001277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70-4BB4-BA18-5312D73D3814}"/>
            </c:ext>
          </c:extLst>
        </c:ser>
        <c:dLbls>
          <c:showLegendKey val="0"/>
          <c:showVal val="0"/>
          <c:showCatName val="0"/>
          <c:showSerName val="0"/>
          <c:showPercent val="0"/>
          <c:showBubbleSize val="0"/>
        </c:dLbls>
        <c:gapWidth val="150"/>
        <c:overlap val="100"/>
        <c:axId val="1588656687"/>
        <c:axId val="1172715796"/>
      </c:barChart>
      <c:catAx>
        <c:axId val="15886566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72715796"/>
        <c:crosses val="autoZero"/>
        <c:auto val="1"/>
        <c:lblAlgn val="ctr"/>
        <c:lblOffset val="100"/>
        <c:noMultiLvlLbl val="1"/>
      </c:catAx>
      <c:valAx>
        <c:axId val="11727157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886566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B5-4D62-A002-E6A585AF2A7E}"/>
            </c:ext>
          </c:extLst>
        </c:ser>
        <c:dLbls>
          <c:showLegendKey val="0"/>
          <c:showVal val="0"/>
          <c:showCatName val="0"/>
          <c:showSerName val="0"/>
          <c:showPercent val="0"/>
          <c:showBubbleSize val="0"/>
        </c:dLbls>
        <c:gapWidth val="150"/>
        <c:overlap val="100"/>
        <c:axId val="380597753"/>
        <c:axId val="411816400"/>
      </c:barChart>
      <c:catAx>
        <c:axId val="38059775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11816400"/>
        <c:crosses val="autoZero"/>
        <c:auto val="1"/>
        <c:lblAlgn val="ctr"/>
        <c:lblOffset val="100"/>
        <c:noMultiLvlLbl val="1"/>
      </c:catAx>
      <c:valAx>
        <c:axId val="411816400"/>
        <c:scaling>
          <c:orientation val="minMax"/>
        </c:scaling>
        <c:delete val="0"/>
        <c:axPos val="l"/>
        <c:numFmt formatCode="0.00" sourceLinked="1"/>
        <c:majorTickMark val="cross"/>
        <c:minorTickMark val="cross"/>
        <c:tickLblPos val="nextTo"/>
        <c:spPr>
          <a:ln>
            <a:noFill/>
          </a:ln>
        </c:spPr>
        <c:crossAx val="3805977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D1-435C-86B0-F7133566883D}"/>
            </c:ext>
          </c:extLst>
        </c:ser>
        <c:dLbls>
          <c:showLegendKey val="0"/>
          <c:showVal val="0"/>
          <c:showCatName val="0"/>
          <c:showSerName val="0"/>
          <c:showPercent val="0"/>
          <c:showBubbleSize val="0"/>
        </c:dLbls>
        <c:gapWidth val="150"/>
        <c:overlap val="100"/>
        <c:axId val="2087001561"/>
        <c:axId val="2090491091"/>
      </c:barChart>
      <c:catAx>
        <c:axId val="208700156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0491091"/>
        <c:crosses val="autoZero"/>
        <c:auto val="1"/>
        <c:lblAlgn val="ctr"/>
        <c:lblOffset val="100"/>
        <c:noMultiLvlLbl val="1"/>
      </c:catAx>
      <c:valAx>
        <c:axId val="209049109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870015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'7-30375'!$D$15:$D$25</c:f>
              <c:numCache>
                <c:formatCode>"₡"#\ ##0.0</c:formatCode>
                <c:ptCount val="11"/>
                <c:pt idx="0">
                  <c:v>10019524.380000001</c:v>
                </c:pt>
                <c:pt idx="1">
                  <c:v>11685652.039999999</c:v>
                </c:pt>
                <c:pt idx="2">
                  <c:v>13099627.779999999</c:v>
                </c:pt>
                <c:pt idx="3">
                  <c:v>12760742.74</c:v>
                </c:pt>
                <c:pt idx="4">
                  <c:v>14740193.189999999</c:v>
                </c:pt>
                <c:pt idx="5">
                  <c:v>10393892.32</c:v>
                </c:pt>
                <c:pt idx="6">
                  <c:v>11544338.380000001</c:v>
                </c:pt>
                <c:pt idx="7">
                  <c:v>14159803.59</c:v>
                </c:pt>
                <c:pt idx="8">
                  <c:v>14551793.029999999</c:v>
                </c:pt>
                <c:pt idx="9">
                  <c:v>1442042.3</c:v>
                </c:pt>
                <c:pt idx="10">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2F-45FE-A7EF-405DF58EEE51}"/>
            </c:ext>
          </c:extLst>
        </c:ser>
        <c:dLbls>
          <c:showLegendKey val="0"/>
          <c:showVal val="0"/>
          <c:showCatName val="0"/>
          <c:showSerName val="0"/>
          <c:showPercent val="0"/>
          <c:showBubbleSize val="0"/>
        </c:dLbls>
        <c:gapWidth val="150"/>
        <c:overlap val="100"/>
        <c:axId val="1094293796"/>
        <c:axId val="743738074"/>
      </c:barChart>
      <c:catAx>
        <c:axId val="109429379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3738074"/>
        <c:crosses val="autoZero"/>
        <c:auto val="1"/>
        <c:lblAlgn val="ctr"/>
        <c:lblOffset val="100"/>
        <c:noMultiLvlLbl val="1"/>
      </c:catAx>
      <c:valAx>
        <c:axId val="74373807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942937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36-48D7-8EB4-6F82F3185564}"/>
            </c:ext>
          </c:extLst>
        </c:ser>
        <c:dLbls>
          <c:showLegendKey val="0"/>
          <c:showVal val="0"/>
          <c:showCatName val="0"/>
          <c:showSerName val="0"/>
          <c:showPercent val="0"/>
          <c:showBubbleSize val="0"/>
        </c:dLbls>
        <c:gapWidth val="150"/>
        <c:overlap val="100"/>
        <c:axId val="1397196141"/>
        <c:axId val="887493802"/>
      </c:barChart>
      <c:catAx>
        <c:axId val="139719614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87493802"/>
        <c:crosses val="autoZero"/>
        <c:auto val="1"/>
        <c:lblAlgn val="ctr"/>
        <c:lblOffset val="100"/>
        <c:noMultiLvlLbl val="1"/>
      </c:catAx>
      <c:valAx>
        <c:axId val="8874938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3971961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8C-4A85-9B40-EB610019DB7C}"/>
            </c:ext>
          </c:extLst>
        </c:ser>
        <c:dLbls>
          <c:showLegendKey val="0"/>
          <c:showVal val="0"/>
          <c:showCatName val="0"/>
          <c:showSerName val="0"/>
          <c:showPercent val="0"/>
          <c:showBubbleSize val="0"/>
        </c:dLbls>
        <c:gapWidth val="150"/>
        <c:overlap val="100"/>
        <c:axId val="40576082"/>
        <c:axId val="203930111"/>
      </c:barChart>
      <c:catAx>
        <c:axId val="4057608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03930111"/>
        <c:crosses val="autoZero"/>
        <c:auto val="1"/>
        <c:lblAlgn val="ctr"/>
        <c:lblOffset val="100"/>
        <c:noMultiLvlLbl val="1"/>
      </c:catAx>
      <c:valAx>
        <c:axId val="203930111"/>
        <c:scaling>
          <c:orientation val="minMax"/>
        </c:scaling>
        <c:delete val="0"/>
        <c:axPos val="l"/>
        <c:numFmt formatCode="0.00" sourceLinked="1"/>
        <c:majorTickMark val="cross"/>
        <c:minorTickMark val="cross"/>
        <c:tickLblPos val="nextTo"/>
        <c:spPr>
          <a:ln>
            <a:noFill/>
          </a:ln>
        </c:spPr>
        <c:crossAx val="405760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'4-4131'!$H$13</c:f>
              <c:strCache>
                <c:ptCount val="1"/>
                <c:pt idx="0">
                  <c:v>Consumo de energía eléctrica por área física        (kWh/ m2)</c:v>
                </c:pt>
              </c:strCache>
            </c:strRef>
          </c:tx>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20-4DEB-81AA-B33FCFE6BA57}"/>
            </c:ext>
          </c:extLst>
        </c:ser>
        <c:dLbls>
          <c:showLegendKey val="0"/>
          <c:showVal val="0"/>
          <c:showCatName val="0"/>
          <c:showSerName val="0"/>
          <c:showPercent val="0"/>
          <c:showBubbleSize val="0"/>
        </c:dLbls>
        <c:gapWidth val="150"/>
        <c:overlap val="100"/>
        <c:axId val="749896579"/>
        <c:axId val="695688408"/>
      </c:barChart>
      <c:catAx>
        <c:axId val="74989657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95688408"/>
        <c:crosses val="autoZero"/>
        <c:auto val="1"/>
        <c:lblAlgn val="ctr"/>
        <c:lblOffset val="100"/>
        <c:noMultiLvlLbl val="1"/>
      </c:catAx>
      <c:valAx>
        <c:axId val="695688408"/>
        <c:scaling>
          <c:orientation val="minMax"/>
        </c:scaling>
        <c:delete val="0"/>
        <c:axPos val="l"/>
        <c:numFmt formatCode="0.00" sourceLinked="1"/>
        <c:majorTickMark val="cross"/>
        <c:minorTickMark val="cross"/>
        <c:tickLblPos val="nextTo"/>
        <c:spPr>
          <a:ln>
            <a:noFill/>
          </a:ln>
        </c:spPr>
        <c:crossAx val="74989657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44-4873-98A3-08D6B08D9F00}"/>
            </c:ext>
          </c:extLst>
        </c:ser>
        <c:dLbls>
          <c:showLegendKey val="0"/>
          <c:showVal val="0"/>
          <c:showCatName val="0"/>
          <c:showSerName val="0"/>
          <c:showPercent val="0"/>
          <c:showBubbleSize val="0"/>
        </c:dLbls>
        <c:gapWidth val="150"/>
        <c:overlap val="100"/>
        <c:axId val="172302255"/>
        <c:axId val="50270772"/>
      </c:barChart>
      <c:catAx>
        <c:axId val="1723022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0270772"/>
        <c:crosses val="autoZero"/>
        <c:auto val="1"/>
        <c:lblAlgn val="ctr"/>
        <c:lblOffset val="100"/>
        <c:noMultiLvlLbl val="1"/>
      </c:catAx>
      <c:valAx>
        <c:axId val="5027077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23022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3A-4CE3-ABE9-444416F565D2}"/>
            </c:ext>
          </c:extLst>
        </c:ser>
        <c:dLbls>
          <c:showLegendKey val="0"/>
          <c:showVal val="0"/>
          <c:showCatName val="0"/>
          <c:showSerName val="0"/>
          <c:showPercent val="0"/>
          <c:showBubbleSize val="0"/>
        </c:dLbls>
        <c:gapWidth val="150"/>
        <c:overlap val="100"/>
        <c:axId val="274407670"/>
        <c:axId val="770990062"/>
      </c:barChart>
      <c:catAx>
        <c:axId val="27440767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70990062"/>
        <c:crosses val="autoZero"/>
        <c:auto val="1"/>
        <c:lblAlgn val="ctr"/>
        <c:lblOffset val="100"/>
        <c:noMultiLvlLbl val="1"/>
      </c:catAx>
      <c:valAx>
        <c:axId val="770990062"/>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2744076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5F-4DC4-A946-73777843D1B4}"/>
            </c:ext>
          </c:extLst>
        </c:ser>
        <c:dLbls>
          <c:showLegendKey val="0"/>
          <c:showVal val="0"/>
          <c:showCatName val="0"/>
          <c:showSerName val="0"/>
          <c:showPercent val="0"/>
          <c:showBubbleSize val="0"/>
        </c:dLbls>
        <c:gapWidth val="150"/>
        <c:overlap val="100"/>
        <c:axId val="1359346001"/>
        <c:axId val="132679395"/>
      </c:barChart>
      <c:catAx>
        <c:axId val="135934600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2679395"/>
        <c:crosses val="autoZero"/>
        <c:auto val="1"/>
        <c:lblAlgn val="ctr"/>
        <c:lblOffset val="100"/>
        <c:noMultiLvlLbl val="1"/>
      </c:catAx>
      <c:valAx>
        <c:axId val="1326793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5934600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AA-4811-8BD6-68E009B3B726}"/>
            </c:ext>
          </c:extLst>
        </c:ser>
        <c:dLbls>
          <c:showLegendKey val="0"/>
          <c:showVal val="0"/>
          <c:showCatName val="0"/>
          <c:showSerName val="0"/>
          <c:showPercent val="0"/>
          <c:showBubbleSize val="0"/>
        </c:dLbls>
        <c:gapWidth val="150"/>
        <c:overlap val="100"/>
        <c:axId val="419262619"/>
        <c:axId val="110143758"/>
      </c:barChart>
      <c:catAx>
        <c:axId val="41926261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0143758"/>
        <c:crosses val="autoZero"/>
        <c:auto val="1"/>
        <c:lblAlgn val="ctr"/>
        <c:lblOffset val="100"/>
        <c:noMultiLvlLbl val="1"/>
      </c:catAx>
      <c:valAx>
        <c:axId val="1101437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41926261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84-4236-A252-8D5CFEB81FDC}"/>
            </c:ext>
          </c:extLst>
        </c:ser>
        <c:dLbls>
          <c:showLegendKey val="0"/>
          <c:showVal val="0"/>
          <c:showCatName val="0"/>
          <c:showSerName val="0"/>
          <c:showPercent val="0"/>
          <c:showBubbleSize val="0"/>
        </c:dLbls>
        <c:gapWidth val="150"/>
        <c:overlap val="100"/>
        <c:axId val="1155450282"/>
        <c:axId val="910150977"/>
      </c:barChart>
      <c:catAx>
        <c:axId val="115545028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10150977"/>
        <c:crosses val="autoZero"/>
        <c:auto val="1"/>
        <c:lblAlgn val="ctr"/>
        <c:lblOffset val="100"/>
        <c:noMultiLvlLbl val="1"/>
      </c:catAx>
      <c:valAx>
        <c:axId val="910150977"/>
        <c:scaling>
          <c:orientation val="minMax"/>
        </c:scaling>
        <c:delete val="0"/>
        <c:axPos val="l"/>
        <c:numFmt formatCode="0.00" sourceLinked="1"/>
        <c:majorTickMark val="cross"/>
        <c:minorTickMark val="cross"/>
        <c:tickLblPos val="nextTo"/>
        <c:spPr>
          <a:ln>
            <a:noFill/>
          </a:ln>
        </c:spPr>
        <c:crossAx val="11554502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24D-409C-951D-7FC8EE10DADC}"/>
            </c:ext>
          </c:extLst>
        </c:ser>
        <c:dLbls>
          <c:showLegendKey val="0"/>
          <c:showVal val="0"/>
          <c:showCatName val="0"/>
          <c:showSerName val="0"/>
          <c:showPercent val="0"/>
          <c:showBubbleSize val="0"/>
        </c:dLbls>
        <c:gapWidth val="150"/>
        <c:overlap val="100"/>
        <c:axId val="2101138655"/>
        <c:axId val="2092584432"/>
      </c:barChart>
      <c:catAx>
        <c:axId val="21011386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2584432"/>
        <c:crosses val="autoZero"/>
        <c:auto val="1"/>
        <c:lblAlgn val="ctr"/>
        <c:lblOffset val="100"/>
        <c:noMultiLvlLbl val="1"/>
      </c:catAx>
      <c:valAx>
        <c:axId val="20925844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1011386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7E-4678-A490-88E70219D4A1}"/>
            </c:ext>
          </c:extLst>
        </c:ser>
        <c:dLbls>
          <c:showLegendKey val="0"/>
          <c:showVal val="0"/>
          <c:showCatName val="0"/>
          <c:showSerName val="0"/>
          <c:showPercent val="0"/>
          <c:showBubbleSize val="0"/>
        </c:dLbls>
        <c:gapWidth val="150"/>
        <c:overlap val="100"/>
        <c:axId val="1751737097"/>
        <c:axId val="996382255"/>
      </c:barChart>
      <c:catAx>
        <c:axId val="175173709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96382255"/>
        <c:crosses val="autoZero"/>
        <c:auto val="1"/>
        <c:lblAlgn val="ctr"/>
        <c:lblOffset val="100"/>
        <c:noMultiLvlLbl val="1"/>
      </c:catAx>
      <c:valAx>
        <c:axId val="996382255"/>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7517370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FF-4D62-933E-91D419960638}"/>
            </c:ext>
          </c:extLst>
        </c:ser>
        <c:dLbls>
          <c:showLegendKey val="0"/>
          <c:showVal val="0"/>
          <c:showCatName val="0"/>
          <c:showSerName val="0"/>
          <c:showPercent val="0"/>
          <c:showBubbleSize val="0"/>
        </c:dLbls>
        <c:gapWidth val="150"/>
        <c:overlap val="100"/>
        <c:axId val="207011187"/>
        <c:axId val="349697715"/>
      </c:barChart>
      <c:catAx>
        <c:axId val="2070111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49697715"/>
        <c:crosses val="autoZero"/>
        <c:auto val="1"/>
        <c:lblAlgn val="ctr"/>
        <c:lblOffset val="100"/>
        <c:noMultiLvlLbl val="1"/>
      </c:catAx>
      <c:valAx>
        <c:axId val="3496977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70111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DB-4976-8AAB-3383008B8AC1}"/>
            </c:ext>
          </c:extLst>
        </c:ser>
        <c:dLbls>
          <c:showLegendKey val="0"/>
          <c:showVal val="0"/>
          <c:showCatName val="0"/>
          <c:showSerName val="0"/>
          <c:showPercent val="0"/>
          <c:showBubbleSize val="0"/>
        </c:dLbls>
        <c:gapWidth val="150"/>
        <c:overlap val="100"/>
        <c:axId val="1536130397"/>
        <c:axId val="1512492119"/>
      </c:barChart>
      <c:catAx>
        <c:axId val="153613039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12492119"/>
        <c:crosses val="autoZero"/>
        <c:auto val="1"/>
        <c:lblAlgn val="ctr"/>
        <c:lblOffset val="100"/>
        <c:noMultiLvlLbl val="1"/>
      </c:catAx>
      <c:valAx>
        <c:axId val="15124921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361303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37-4EED-95EE-0C0F71B58D20}"/>
            </c:ext>
          </c:extLst>
        </c:ser>
        <c:dLbls>
          <c:showLegendKey val="0"/>
          <c:showVal val="0"/>
          <c:showCatName val="0"/>
          <c:showSerName val="0"/>
          <c:showPercent val="0"/>
          <c:showBubbleSize val="0"/>
        </c:dLbls>
        <c:gapWidth val="150"/>
        <c:overlap val="100"/>
        <c:axId val="222626134"/>
        <c:axId val="318061145"/>
      </c:barChart>
      <c:catAx>
        <c:axId val="222626134"/>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318061145"/>
        <c:crosses val="autoZero"/>
        <c:auto val="1"/>
        <c:lblAlgn val="ctr"/>
        <c:lblOffset val="100"/>
        <c:noMultiLvlLbl val="1"/>
      </c:catAx>
      <c:valAx>
        <c:axId val="318061145"/>
        <c:scaling>
          <c:orientation val="minMax"/>
        </c:scaling>
        <c:delete val="0"/>
        <c:axPos val="l"/>
        <c:numFmt formatCode="0.00" sourceLinked="1"/>
        <c:majorTickMark val="cross"/>
        <c:minorTickMark val="cross"/>
        <c:tickLblPos val="nextTo"/>
        <c:spPr>
          <a:ln>
            <a:noFill/>
          </a:ln>
        </c:spPr>
        <c:crossAx val="2226261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151-41FD-9D42-45CECBBF57D2}"/>
            </c:ext>
          </c:extLst>
        </c:ser>
        <c:dLbls>
          <c:showLegendKey val="0"/>
          <c:showVal val="0"/>
          <c:showCatName val="0"/>
          <c:showSerName val="0"/>
          <c:showPercent val="0"/>
          <c:showBubbleSize val="0"/>
        </c:dLbls>
        <c:gapWidth val="150"/>
        <c:overlap val="100"/>
        <c:axId val="1117209096"/>
        <c:axId val="54833596"/>
      </c:barChart>
      <c:catAx>
        <c:axId val="11172090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4833596"/>
        <c:crosses val="autoZero"/>
        <c:auto val="1"/>
        <c:lblAlgn val="ctr"/>
        <c:lblOffset val="100"/>
        <c:noMultiLvlLbl val="1"/>
      </c:catAx>
      <c:valAx>
        <c:axId val="54833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1172090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97-40C3-9C4F-2476C4FE71CB}"/>
            </c:ext>
          </c:extLst>
        </c:ser>
        <c:dLbls>
          <c:showLegendKey val="0"/>
          <c:showVal val="0"/>
          <c:showCatName val="0"/>
          <c:showSerName val="0"/>
          <c:showPercent val="0"/>
          <c:showBubbleSize val="0"/>
        </c:dLbls>
        <c:gapWidth val="150"/>
        <c:overlap val="100"/>
        <c:axId val="1408890195"/>
        <c:axId val="1118363088"/>
      </c:barChart>
      <c:catAx>
        <c:axId val="140889019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18363088"/>
        <c:crosses val="autoZero"/>
        <c:auto val="1"/>
        <c:lblAlgn val="ctr"/>
        <c:lblOffset val="100"/>
        <c:noMultiLvlLbl val="1"/>
      </c:catAx>
      <c:valAx>
        <c:axId val="11183630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088901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8B7-4DFA-AABB-0D94B00C8D9B}"/>
            </c:ext>
          </c:extLst>
        </c:ser>
        <c:dLbls>
          <c:showLegendKey val="0"/>
          <c:showVal val="0"/>
          <c:showCatName val="0"/>
          <c:showSerName val="0"/>
          <c:showPercent val="0"/>
          <c:showBubbleSize val="0"/>
        </c:dLbls>
        <c:gapWidth val="150"/>
        <c:overlap val="100"/>
        <c:axId val="976005250"/>
        <c:axId val="141450439"/>
      </c:barChart>
      <c:catAx>
        <c:axId val="97600525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1450439"/>
        <c:crosses val="autoZero"/>
        <c:auto val="1"/>
        <c:lblAlgn val="ctr"/>
        <c:lblOffset val="100"/>
        <c:noMultiLvlLbl val="1"/>
      </c:catAx>
      <c:valAx>
        <c:axId val="141450439"/>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97600525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93D-4780-8465-8DBBC9B81384}"/>
            </c:ext>
          </c:extLst>
        </c:ser>
        <c:dLbls>
          <c:showLegendKey val="0"/>
          <c:showVal val="0"/>
          <c:showCatName val="0"/>
          <c:showSerName val="0"/>
          <c:showPercent val="0"/>
          <c:showBubbleSize val="0"/>
        </c:dLbls>
        <c:gapWidth val="150"/>
        <c:overlap val="100"/>
        <c:axId val="1186717421"/>
        <c:axId val="1393282152"/>
      </c:barChart>
      <c:catAx>
        <c:axId val="118671742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93282152"/>
        <c:crosses val="autoZero"/>
        <c:auto val="1"/>
        <c:lblAlgn val="ctr"/>
        <c:lblOffset val="100"/>
        <c:noMultiLvlLbl val="1"/>
      </c:catAx>
      <c:valAx>
        <c:axId val="139328215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867174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51-4183-9A8C-420D448EEA2D}"/>
            </c:ext>
          </c:extLst>
        </c:ser>
        <c:dLbls>
          <c:showLegendKey val="0"/>
          <c:showVal val="0"/>
          <c:showCatName val="0"/>
          <c:showSerName val="0"/>
          <c:showPercent val="0"/>
          <c:showBubbleSize val="0"/>
        </c:dLbls>
        <c:gapWidth val="150"/>
        <c:overlap val="100"/>
        <c:axId val="423092578"/>
        <c:axId val="793036855"/>
      </c:barChart>
      <c:catAx>
        <c:axId val="42309257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93036855"/>
        <c:crosses val="autoZero"/>
        <c:auto val="1"/>
        <c:lblAlgn val="ctr"/>
        <c:lblOffset val="100"/>
        <c:noMultiLvlLbl val="1"/>
      </c:catAx>
      <c:valAx>
        <c:axId val="79303685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2309257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C63-46F3-B4B4-9FE9F65F22F8}"/>
            </c:ext>
          </c:extLst>
        </c:ser>
        <c:dLbls>
          <c:showLegendKey val="0"/>
          <c:showVal val="0"/>
          <c:showCatName val="0"/>
          <c:showSerName val="0"/>
          <c:showPercent val="0"/>
          <c:showBubbleSize val="0"/>
        </c:dLbls>
        <c:gapWidth val="150"/>
        <c:overlap val="100"/>
        <c:axId val="960411902"/>
        <c:axId val="919338897"/>
      </c:barChart>
      <c:catAx>
        <c:axId val="96041190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19338897"/>
        <c:crosses val="autoZero"/>
        <c:auto val="1"/>
        <c:lblAlgn val="ctr"/>
        <c:lblOffset val="100"/>
        <c:noMultiLvlLbl val="1"/>
      </c:catAx>
      <c:valAx>
        <c:axId val="919338897"/>
        <c:scaling>
          <c:orientation val="minMax"/>
        </c:scaling>
        <c:delete val="0"/>
        <c:axPos val="l"/>
        <c:numFmt formatCode="0.00" sourceLinked="1"/>
        <c:majorTickMark val="cross"/>
        <c:minorTickMark val="cross"/>
        <c:tickLblPos val="nextTo"/>
        <c:spPr>
          <a:ln>
            <a:noFill/>
          </a:ln>
        </c:spPr>
        <c:crossAx val="9604119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15-49CC-A7CF-3151F8768FF6}"/>
            </c:ext>
          </c:extLst>
        </c:ser>
        <c:dLbls>
          <c:showLegendKey val="0"/>
          <c:showVal val="0"/>
          <c:showCatName val="0"/>
          <c:showSerName val="0"/>
          <c:showPercent val="0"/>
          <c:showBubbleSize val="0"/>
        </c:dLbls>
        <c:gapWidth val="150"/>
        <c:overlap val="100"/>
        <c:axId val="1136491177"/>
        <c:axId val="1150075931"/>
      </c:barChart>
      <c:catAx>
        <c:axId val="113649117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50075931"/>
        <c:crosses val="autoZero"/>
        <c:auto val="1"/>
        <c:lblAlgn val="ctr"/>
        <c:lblOffset val="100"/>
        <c:noMultiLvlLbl val="1"/>
      </c:catAx>
      <c:valAx>
        <c:axId val="11500759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13649117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75-419E-985A-64A9E69E63AF}"/>
            </c:ext>
          </c:extLst>
        </c:ser>
        <c:dLbls>
          <c:showLegendKey val="0"/>
          <c:showVal val="0"/>
          <c:showCatName val="0"/>
          <c:showSerName val="0"/>
          <c:showPercent val="0"/>
          <c:showBubbleSize val="0"/>
        </c:dLbls>
        <c:gapWidth val="150"/>
        <c:overlap val="100"/>
        <c:axId val="548285084"/>
        <c:axId val="743195256"/>
      </c:barChart>
      <c:catAx>
        <c:axId val="54828508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43195256"/>
        <c:crosses val="autoZero"/>
        <c:auto val="1"/>
        <c:lblAlgn val="ctr"/>
        <c:lblOffset val="100"/>
        <c:noMultiLvlLbl val="1"/>
      </c:catAx>
      <c:valAx>
        <c:axId val="743195256"/>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5482850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0F-4C7B-9151-FEBAE079ABFF}"/>
            </c:ext>
          </c:extLst>
        </c:ser>
        <c:dLbls>
          <c:showLegendKey val="0"/>
          <c:showVal val="0"/>
          <c:showCatName val="0"/>
          <c:showSerName val="0"/>
          <c:showPercent val="0"/>
          <c:showBubbleSize val="0"/>
        </c:dLbls>
        <c:gapWidth val="150"/>
        <c:overlap val="100"/>
        <c:axId val="315811530"/>
        <c:axId val="1341607416"/>
      </c:barChart>
      <c:catAx>
        <c:axId val="31581153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41607416"/>
        <c:crosses val="autoZero"/>
        <c:auto val="1"/>
        <c:lblAlgn val="ctr"/>
        <c:lblOffset val="100"/>
        <c:noMultiLvlLbl val="1"/>
      </c:catAx>
      <c:valAx>
        <c:axId val="13416074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1581153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C1-4D15-B42D-0E6198A2C18F}"/>
            </c:ext>
          </c:extLst>
        </c:ser>
        <c:dLbls>
          <c:showLegendKey val="0"/>
          <c:showVal val="0"/>
          <c:showCatName val="0"/>
          <c:showSerName val="0"/>
          <c:showPercent val="0"/>
          <c:showBubbleSize val="0"/>
        </c:dLbls>
        <c:gapWidth val="150"/>
        <c:overlap val="100"/>
        <c:axId val="1618336627"/>
        <c:axId val="1446333564"/>
      </c:barChart>
      <c:catAx>
        <c:axId val="16183366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46333564"/>
        <c:crosses val="autoZero"/>
        <c:auto val="1"/>
        <c:lblAlgn val="ctr"/>
        <c:lblOffset val="100"/>
        <c:noMultiLvlLbl val="1"/>
      </c:catAx>
      <c:valAx>
        <c:axId val="14463335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183366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C1-4DF1-9126-D9679964C460}"/>
            </c:ext>
          </c:extLst>
        </c:ser>
        <c:dLbls>
          <c:showLegendKey val="0"/>
          <c:showVal val="0"/>
          <c:showCatName val="0"/>
          <c:showSerName val="0"/>
          <c:showPercent val="0"/>
          <c:showBubbleSize val="0"/>
        </c:dLbls>
        <c:gapWidth val="150"/>
        <c:overlap val="100"/>
        <c:axId val="341204174"/>
        <c:axId val="747772345"/>
      </c:barChart>
      <c:catAx>
        <c:axId val="34120417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47772345"/>
        <c:crosses val="autoZero"/>
        <c:auto val="1"/>
        <c:lblAlgn val="ctr"/>
        <c:lblOffset val="100"/>
        <c:noMultiLvlLbl val="1"/>
      </c:catAx>
      <c:valAx>
        <c:axId val="747772345"/>
        <c:scaling>
          <c:orientation val="minMax"/>
        </c:scaling>
        <c:delete val="0"/>
        <c:axPos val="l"/>
        <c:numFmt formatCode="0.00" sourceLinked="1"/>
        <c:majorTickMark val="cross"/>
        <c:minorTickMark val="cross"/>
        <c:tickLblPos val="nextTo"/>
        <c:spPr>
          <a:ln>
            <a:noFill/>
          </a:ln>
        </c:spPr>
        <c:crossAx val="34120417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28-438C-A664-84EEA3A117FD}"/>
            </c:ext>
          </c:extLst>
        </c:ser>
        <c:dLbls>
          <c:showLegendKey val="0"/>
          <c:showVal val="0"/>
          <c:showCatName val="0"/>
          <c:showSerName val="0"/>
          <c:showPercent val="0"/>
          <c:showBubbleSize val="0"/>
        </c:dLbls>
        <c:gapWidth val="150"/>
        <c:overlap val="100"/>
        <c:axId val="1774780820"/>
        <c:axId val="952792164"/>
      </c:barChart>
      <c:catAx>
        <c:axId val="177478082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2792164"/>
        <c:crosses val="autoZero"/>
        <c:auto val="1"/>
        <c:lblAlgn val="ctr"/>
        <c:lblOffset val="100"/>
        <c:noMultiLvlLbl val="1"/>
      </c:catAx>
      <c:valAx>
        <c:axId val="952792164"/>
        <c:scaling>
          <c:orientation val="minMax"/>
        </c:scaling>
        <c:delete val="0"/>
        <c:axPos val="l"/>
        <c:title>
          <c:tx>
            <c:rich>
              <a:bodyPr/>
              <a:lstStyle/>
              <a:p>
                <a:pPr lvl="0">
                  <a:defRPr b="0">
                    <a:solidFill>
                      <a:srgbClr val="000000"/>
                    </a:solidFill>
                    <a:latin typeface="+mn-lt"/>
                  </a:defRPr>
                </a:pPr>
                <a:endParaRPr lang="en-GB"/>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177478082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D05-4AB9-AD4F-25D3FB6EDF21}"/>
            </c:ext>
          </c:extLst>
        </c:ser>
        <c:dLbls>
          <c:showLegendKey val="0"/>
          <c:showVal val="0"/>
          <c:showCatName val="0"/>
          <c:showSerName val="0"/>
          <c:showPercent val="0"/>
          <c:showBubbleSize val="0"/>
        </c:dLbls>
        <c:gapWidth val="150"/>
        <c:overlap val="100"/>
        <c:axId val="935060531"/>
        <c:axId val="845228064"/>
      </c:barChart>
      <c:catAx>
        <c:axId val="93506053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45228064"/>
        <c:crosses val="autoZero"/>
        <c:auto val="1"/>
        <c:lblAlgn val="ctr"/>
        <c:lblOffset val="100"/>
        <c:noMultiLvlLbl val="1"/>
      </c:catAx>
      <c:valAx>
        <c:axId val="8452280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93506053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219-4D98-BA2A-E098EFE6F34F}"/>
            </c:ext>
          </c:extLst>
        </c:ser>
        <c:dLbls>
          <c:showLegendKey val="0"/>
          <c:showVal val="0"/>
          <c:showCatName val="0"/>
          <c:showSerName val="0"/>
          <c:showPercent val="0"/>
          <c:showBubbleSize val="0"/>
        </c:dLbls>
        <c:gapWidth val="150"/>
        <c:overlap val="100"/>
        <c:axId val="764296111"/>
        <c:axId val="1416658447"/>
      </c:barChart>
      <c:catAx>
        <c:axId val="76429611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16658447"/>
        <c:crosses val="autoZero"/>
        <c:auto val="1"/>
        <c:lblAlgn val="ctr"/>
        <c:lblOffset val="100"/>
        <c:noMultiLvlLbl val="1"/>
      </c:catAx>
      <c:valAx>
        <c:axId val="1416658447"/>
        <c:scaling>
          <c:orientation val="minMax"/>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76429611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F0-42FE-934F-96016FEB32A9}"/>
            </c:ext>
          </c:extLst>
        </c:ser>
        <c:dLbls>
          <c:showLegendKey val="0"/>
          <c:showVal val="0"/>
          <c:showCatName val="0"/>
          <c:showSerName val="0"/>
          <c:showPercent val="0"/>
          <c:showBubbleSize val="0"/>
        </c:dLbls>
        <c:gapWidth val="150"/>
        <c:overlap val="100"/>
        <c:axId val="1958726587"/>
        <c:axId val="735645883"/>
      </c:barChart>
      <c:catAx>
        <c:axId val="19587265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35645883"/>
        <c:crosses val="autoZero"/>
        <c:auto val="1"/>
        <c:lblAlgn val="ctr"/>
        <c:lblOffset val="100"/>
        <c:noMultiLvlLbl val="1"/>
      </c:catAx>
      <c:valAx>
        <c:axId val="73564588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587265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22-4EA1-8581-DBD1F379C30A}"/>
            </c:ext>
          </c:extLst>
        </c:ser>
        <c:dLbls>
          <c:showLegendKey val="0"/>
          <c:showVal val="0"/>
          <c:showCatName val="0"/>
          <c:showSerName val="0"/>
          <c:showPercent val="0"/>
          <c:showBubbleSize val="0"/>
        </c:dLbls>
        <c:gapWidth val="150"/>
        <c:overlap val="100"/>
        <c:axId val="1207309047"/>
        <c:axId val="21638082"/>
      </c:barChart>
      <c:catAx>
        <c:axId val="12073090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638082"/>
        <c:crosses val="autoZero"/>
        <c:auto val="1"/>
        <c:lblAlgn val="ctr"/>
        <c:lblOffset val="100"/>
        <c:noMultiLvlLbl val="1"/>
      </c:catAx>
      <c:valAx>
        <c:axId val="216380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2073090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22-4F5F-A645-C0C10AD6D92F}"/>
            </c:ext>
          </c:extLst>
        </c:ser>
        <c:dLbls>
          <c:showLegendKey val="0"/>
          <c:showVal val="0"/>
          <c:showCatName val="0"/>
          <c:showSerName val="0"/>
          <c:showPercent val="0"/>
          <c:showBubbleSize val="0"/>
        </c:dLbls>
        <c:gapWidth val="150"/>
        <c:overlap val="100"/>
        <c:axId val="1750901571"/>
        <c:axId val="1253259516"/>
      </c:barChart>
      <c:catAx>
        <c:axId val="175090157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53259516"/>
        <c:crosses val="autoZero"/>
        <c:auto val="1"/>
        <c:lblAlgn val="ctr"/>
        <c:lblOffset val="100"/>
        <c:noMultiLvlLbl val="1"/>
      </c:catAx>
      <c:valAx>
        <c:axId val="1253259516"/>
        <c:scaling>
          <c:orientation val="minMax"/>
        </c:scaling>
        <c:delete val="0"/>
        <c:axPos val="l"/>
        <c:numFmt formatCode="0.00" sourceLinked="1"/>
        <c:majorTickMark val="cross"/>
        <c:minorTickMark val="cross"/>
        <c:tickLblPos val="nextTo"/>
        <c:spPr>
          <a:ln>
            <a:noFill/>
          </a:ln>
        </c:spPr>
        <c:crossAx val="17509015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466.63</c:v>
                </c:pt>
                <c:pt idx="1">
                  <c:v>357.84</c:v>
                </c:pt>
                <c:pt idx="2">
                  <c:v>366.91</c:v>
                </c:pt>
                <c:pt idx="3">
                  <c:v>367.02</c:v>
                </c:pt>
                <c:pt idx="4">
                  <c:v>364.87</c:v>
                </c:pt>
                <c:pt idx="5">
                  <c:v>393.15</c:v>
                </c:pt>
                <c:pt idx="6">
                  <c:v>344</c:v>
                </c:pt>
                <c:pt idx="7">
                  <c:v>371.74</c:v>
                </c:pt>
                <c:pt idx="8">
                  <c:v>415.39</c:v>
                </c:pt>
                <c:pt idx="9">
                  <c:v>371.5</c:v>
                </c:pt>
                <c:pt idx="10">
                  <c:v>303.37</c:v>
                </c:pt>
                <c:pt idx="11">
                  <c:v>305.23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8FF-4092-A3EF-27805FAD2F98}"/>
            </c:ext>
          </c:extLst>
        </c:ser>
        <c:dLbls>
          <c:showLegendKey val="0"/>
          <c:showVal val="0"/>
          <c:showCatName val="0"/>
          <c:showSerName val="0"/>
          <c:showPercent val="0"/>
          <c:showBubbleSize val="0"/>
        </c:dLbls>
        <c:gapWidth val="150"/>
        <c:overlap val="100"/>
        <c:axId val="1933015575"/>
        <c:axId val="1268848565"/>
      </c:barChart>
      <c:catAx>
        <c:axId val="193301557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68848565"/>
        <c:crosses val="autoZero"/>
        <c:auto val="1"/>
        <c:lblAlgn val="ctr"/>
        <c:lblOffset val="100"/>
        <c:noMultiLvlLbl val="1"/>
      </c:catAx>
      <c:valAx>
        <c:axId val="12688485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3301557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59-45A2-A48F-D8734D2C7481}"/>
            </c:ext>
          </c:extLst>
        </c:ser>
        <c:dLbls>
          <c:showLegendKey val="0"/>
          <c:showVal val="0"/>
          <c:showCatName val="0"/>
          <c:showSerName val="0"/>
          <c:showPercent val="0"/>
          <c:showBubbleSize val="0"/>
        </c:dLbls>
        <c:gapWidth val="150"/>
        <c:overlap val="100"/>
        <c:axId val="387197469"/>
        <c:axId val="1122720697"/>
      </c:barChart>
      <c:catAx>
        <c:axId val="3871974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22720697"/>
        <c:crosses val="autoZero"/>
        <c:auto val="1"/>
        <c:lblAlgn val="ctr"/>
        <c:lblOffset val="100"/>
        <c:noMultiLvlLbl val="1"/>
      </c:catAx>
      <c:valAx>
        <c:axId val="1122720697"/>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3871974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47757.7</c:v>
                </c:pt>
                <c:pt idx="1">
                  <c:v>37775.79</c:v>
                </c:pt>
                <c:pt idx="2">
                  <c:v>38717.22</c:v>
                </c:pt>
                <c:pt idx="3">
                  <c:v>38944.92</c:v>
                </c:pt>
                <c:pt idx="4">
                  <c:v>39149.57</c:v>
                </c:pt>
                <c:pt idx="5">
                  <c:v>42137.15</c:v>
                </c:pt>
                <c:pt idx="6">
                  <c:v>36733.43</c:v>
                </c:pt>
                <c:pt idx="7">
                  <c:v>39233.120000000003</c:v>
                </c:pt>
                <c:pt idx="8">
                  <c:v>43769.67</c:v>
                </c:pt>
                <c:pt idx="9">
                  <c:v>38956.33</c:v>
                </c:pt>
                <c:pt idx="10">
                  <c:v>31548.52</c:v>
                </c:pt>
                <c:pt idx="11">
                  <c:v>31738.57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C5-4DF1-87A9-1FF8471BE27A}"/>
            </c:ext>
          </c:extLst>
        </c:ser>
        <c:dLbls>
          <c:showLegendKey val="0"/>
          <c:showVal val="0"/>
          <c:showCatName val="0"/>
          <c:showSerName val="0"/>
          <c:showPercent val="0"/>
          <c:showBubbleSize val="0"/>
        </c:dLbls>
        <c:gapWidth val="150"/>
        <c:overlap val="100"/>
        <c:axId val="1779296557"/>
        <c:axId val="2112575567"/>
      </c:barChart>
      <c:catAx>
        <c:axId val="177929655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12575567"/>
        <c:crosses val="autoZero"/>
        <c:auto val="1"/>
        <c:lblAlgn val="ctr"/>
        <c:lblOffset val="100"/>
        <c:noMultiLvlLbl val="1"/>
      </c:catAx>
      <c:valAx>
        <c:axId val="21125755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792965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0.32070790378006875</c:v>
                </c:pt>
                <c:pt idx="1">
                  <c:v>0.24593814432989689</c:v>
                </c:pt>
                <c:pt idx="2">
                  <c:v>0.25217182130584193</c:v>
                </c:pt>
                <c:pt idx="3">
                  <c:v>0.25224742268041234</c:v>
                </c:pt>
                <c:pt idx="4">
                  <c:v>0.25076975945017183</c:v>
                </c:pt>
                <c:pt idx="5">
                  <c:v>0.27020618556701032</c:v>
                </c:pt>
                <c:pt idx="6">
                  <c:v>0.23642611683848797</c:v>
                </c:pt>
                <c:pt idx="7">
                  <c:v>0.2554914089347079</c:v>
                </c:pt>
                <c:pt idx="8">
                  <c:v>0.28549140893470787</c:v>
                </c:pt>
                <c:pt idx="9">
                  <c:v>0.25532646048109964</c:v>
                </c:pt>
                <c:pt idx="10">
                  <c:v>0.20850171821305843</c:v>
                </c:pt>
                <c:pt idx="11">
                  <c:v>0.20978006872852234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50-49D5-AD8E-68F7FB1CE7BE}"/>
            </c:ext>
          </c:extLst>
        </c:ser>
        <c:dLbls>
          <c:showLegendKey val="0"/>
          <c:showVal val="0"/>
          <c:showCatName val="0"/>
          <c:showSerName val="0"/>
          <c:showPercent val="0"/>
          <c:showBubbleSize val="0"/>
        </c:dLbls>
        <c:gapWidth val="150"/>
        <c:overlap val="100"/>
        <c:axId val="1173350090"/>
        <c:axId val="602662118"/>
      </c:barChart>
      <c:catAx>
        <c:axId val="117335009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02662118"/>
        <c:crosses val="autoZero"/>
        <c:auto val="1"/>
        <c:lblAlgn val="ctr"/>
        <c:lblOffset val="100"/>
        <c:noMultiLvlLbl val="1"/>
      </c:catAx>
      <c:valAx>
        <c:axId val="6026621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733500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73-4294-A461-E6A37B6EEC1B}"/>
            </c:ext>
          </c:extLst>
        </c:ser>
        <c:dLbls>
          <c:showLegendKey val="0"/>
          <c:showVal val="0"/>
          <c:showCatName val="0"/>
          <c:showSerName val="0"/>
          <c:showPercent val="0"/>
          <c:showBubbleSize val="0"/>
        </c:dLbls>
        <c:gapWidth val="150"/>
        <c:overlap val="100"/>
        <c:axId val="1930793869"/>
        <c:axId val="413997849"/>
      </c:barChart>
      <c:catAx>
        <c:axId val="19307938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13997849"/>
        <c:crosses val="autoZero"/>
        <c:auto val="1"/>
        <c:lblAlgn val="ctr"/>
        <c:lblOffset val="100"/>
        <c:noMultiLvlLbl val="1"/>
      </c:catAx>
      <c:valAx>
        <c:axId val="413997849"/>
        <c:scaling>
          <c:orientation val="minMax"/>
        </c:scaling>
        <c:delete val="0"/>
        <c:axPos val="l"/>
        <c:numFmt formatCode="0.00" sourceLinked="1"/>
        <c:majorTickMark val="cross"/>
        <c:minorTickMark val="cross"/>
        <c:tickLblPos val="nextTo"/>
        <c:spPr>
          <a:ln>
            <a:noFill/>
          </a:ln>
        </c:spPr>
        <c:crossAx val="19307938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4D-49A1-BC10-573724CA928A}"/>
            </c:ext>
          </c:extLst>
        </c:ser>
        <c:dLbls>
          <c:showLegendKey val="0"/>
          <c:showVal val="0"/>
          <c:showCatName val="0"/>
          <c:showSerName val="0"/>
          <c:showPercent val="0"/>
          <c:showBubbleSize val="0"/>
        </c:dLbls>
        <c:gapWidth val="150"/>
        <c:overlap val="100"/>
        <c:axId val="1161768113"/>
        <c:axId val="1514975002"/>
      </c:barChart>
      <c:catAx>
        <c:axId val="116176811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14975002"/>
        <c:crosses val="autoZero"/>
        <c:auto val="1"/>
        <c:lblAlgn val="ctr"/>
        <c:lblOffset val="100"/>
        <c:noMultiLvlLbl val="1"/>
      </c:catAx>
      <c:valAx>
        <c:axId val="15149750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6176811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18858.05</c:v>
                </c:pt>
                <c:pt idx="1">
                  <c:v>15815.92</c:v>
                </c:pt>
                <c:pt idx="2">
                  <c:v>18239.07</c:v>
                </c:pt>
                <c:pt idx="3">
                  <c:v>15232.56</c:v>
                </c:pt>
                <c:pt idx="4">
                  <c:v>15485.56</c:v>
                </c:pt>
                <c:pt idx="5">
                  <c:v>18564.29</c:v>
                </c:pt>
                <c:pt idx="6">
                  <c:v>16022.04</c:v>
                </c:pt>
                <c:pt idx="7">
                  <c:v>19183.02</c:v>
                </c:pt>
                <c:pt idx="8">
                  <c:v>17898.55</c:v>
                </c:pt>
                <c:pt idx="9">
                  <c:v>18269.18</c:v>
                </c:pt>
                <c:pt idx="10">
                  <c:v>18110.43</c:v>
                </c:pt>
                <c:pt idx="11">
                  <c:v>16794.5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4C-4126-AF33-FC8906D561A4}"/>
            </c:ext>
          </c:extLst>
        </c:ser>
        <c:dLbls>
          <c:showLegendKey val="0"/>
          <c:showVal val="0"/>
          <c:showCatName val="0"/>
          <c:showSerName val="0"/>
          <c:showPercent val="0"/>
          <c:showBubbleSize val="0"/>
        </c:dLbls>
        <c:gapWidth val="150"/>
        <c:overlap val="100"/>
        <c:axId val="1810631099"/>
        <c:axId val="431995354"/>
      </c:barChart>
      <c:catAx>
        <c:axId val="181063109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31995354"/>
        <c:crosses val="autoZero"/>
        <c:auto val="1"/>
        <c:lblAlgn val="ctr"/>
        <c:lblOffset val="100"/>
        <c:noMultiLvlLbl val="1"/>
      </c:catAx>
      <c:valAx>
        <c:axId val="4319953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1063109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General</c:formatCode>
                <c:ptCount val="12"/>
                <c:pt idx="0">
                  <c:v>63.77</c:v>
                </c:pt>
                <c:pt idx="1">
                  <c:v>64.989999999999995</c:v>
                </c:pt>
                <c:pt idx="2">
                  <c:v>64.5</c:v>
                </c:pt>
                <c:pt idx="3">
                  <c:v>55.45</c:v>
                </c:pt>
                <c:pt idx="4">
                  <c:v>62.06</c:v>
                </c:pt>
                <c:pt idx="5">
                  <c:v>64.260000000000005</c:v>
                </c:pt>
                <c:pt idx="6">
                  <c:v>61.45</c:v>
                </c:pt>
                <c:pt idx="7">
                  <c:v>63.28</c:v>
                </c:pt>
                <c:pt idx="8">
                  <c:v>62.18</c:v>
                </c:pt>
                <c:pt idx="9">
                  <c:v>58.87</c:v>
                </c:pt>
                <c:pt idx="10">
                  <c:v>59.36</c:v>
                </c:pt>
                <c:pt idx="11">
                  <c:v>61.08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DC-4574-A4CA-F45407B37E63}"/>
            </c:ext>
          </c:extLst>
        </c:ser>
        <c:dLbls>
          <c:showLegendKey val="0"/>
          <c:showVal val="0"/>
          <c:showCatName val="0"/>
          <c:showSerName val="0"/>
          <c:showPercent val="0"/>
          <c:showBubbleSize val="0"/>
        </c:dLbls>
        <c:gapWidth val="150"/>
        <c:overlap val="100"/>
        <c:axId val="687359361"/>
        <c:axId val="564780258"/>
      </c:barChart>
      <c:catAx>
        <c:axId val="687359361"/>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64780258"/>
        <c:crosses val="autoZero"/>
        <c:auto val="1"/>
        <c:lblAlgn val="ctr"/>
        <c:lblOffset val="100"/>
        <c:noMultiLvlLbl val="1"/>
      </c:catAx>
      <c:valAx>
        <c:axId val="56478025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6873593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1877340.91</c:v>
                </c:pt>
                <c:pt idx="1">
                  <c:v>1703996.66</c:v>
                </c:pt>
                <c:pt idx="2">
                  <c:v>1889898.58</c:v>
                </c:pt>
                <c:pt idx="3">
                  <c:v>1595717.3</c:v>
                </c:pt>
                <c:pt idx="4">
                  <c:v>1669258.39</c:v>
                </c:pt>
                <c:pt idx="5">
                  <c:v>1970748.9</c:v>
                </c:pt>
                <c:pt idx="6">
                  <c:v>1724125.58</c:v>
                </c:pt>
                <c:pt idx="7">
                  <c:v>1986164.08</c:v>
                </c:pt>
                <c:pt idx="8">
                  <c:v>1884555.14</c:v>
                </c:pt>
                <c:pt idx="9">
                  <c:v>1878128.12</c:v>
                </c:pt>
                <c:pt idx="10">
                  <c:v>1847276.41</c:v>
                </c:pt>
                <c:pt idx="11">
                  <c:v>1761662.34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23B-47D0-992C-E8020B59307B}"/>
            </c:ext>
          </c:extLst>
        </c:ser>
        <c:dLbls>
          <c:showLegendKey val="0"/>
          <c:showVal val="0"/>
          <c:showCatName val="0"/>
          <c:showSerName val="0"/>
          <c:showPercent val="0"/>
          <c:showBubbleSize val="0"/>
        </c:dLbls>
        <c:gapWidth val="150"/>
        <c:overlap val="100"/>
        <c:axId val="1270082396"/>
        <c:axId val="1048573379"/>
      </c:barChart>
      <c:catAx>
        <c:axId val="127008239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573379"/>
        <c:crosses val="autoZero"/>
        <c:auto val="1"/>
        <c:lblAlgn val="ctr"/>
        <c:lblOffset val="100"/>
        <c:noMultiLvlLbl val="1"/>
      </c:catAx>
      <c:valAx>
        <c:axId val="10485733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700823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12.96085910652921</c:v>
                </c:pt>
                <c:pt idx="1">
                  <c:v>10.870048109965635</c:v>
                </c:pt>
                <c:pt idx="2">
                  <c:v>10.469113402061856</c:v>
                </c:pt>
                <c:pt idx="3">
                  <c:v>10.642996563573883</c:v>
                </c:pt>
                <c:pt idx="4">
                  <c:v>10.642996563573883</c:v>
                </c:pt>
                <c:pt idx="5">
                  <c:v>12.758962199312716</c:v>
                </c:pt>
                <c:pt idx="6">
                  <c:v>11.011711340206187</c:v>
                </c:pt>
                <c:pt idx="7">
                  <c:v>13.18420618556701</c:v>
                </c:pt>
                <c:pt idx="8">
                  <c:v>12.301408934707903</c:v>
                </c:pt>
                <c:pt idx="9">
                  <c:v>12.556137457044674</c:v>
                </c:pt>
                <c:pt idx="10">
                  <c:v>12.447030927835051</c:v>
                </c:pt>
                <c:pt idx="11">
                  <c:v>11.542611683848797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78-4C56-9DD6-E20EF0E4F693}"/>
            </c:ext>
          </c:extLst>
        </c:ser>
        <c:dLbls>
          <c:showLegendKey val="0"/>
          <c:showVal val="0"/>
          <c:showCatName val="0"/>
          <c:showSerName val="0"/>
          <c:showPercent val="0"/>
          <c:showBubbleSize val="0"/>
        </c:dLbls>
        <c:gapWidth val="150"/>
        <c:overlap val="100"/>
        <c:axId val="1796006658"/>
        <c:axId val="1601883481"/>
      </c:barChart>
      <c:catAx>
        <c:axId val="179600665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01883481"/>
        <c:crosses val="autoZero"/>
        <c:auto val="1"/>
        <c:lblAlgn val="ctr"/>
        <c:lblOffset val="100"/>
        <c:noMultiLvlLbl val="1"/>
      </c:catAx>
      <c:valAx>
        <c:axId val="160188348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960066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E8-4D07-862A-69478CC7FFFD}"/>
            </c:ext>
          </c:extLst>
        </c:ser>
        <c:dLbls>
          <c:showLegendKey val="0"/>
          <c:showVal val="0"/>
          <c:showCatName val="0"/>
          <c:showSerName val="0"/>
          <c:showPercent val="0"/>
          <c:showBubbleSize val="0"/>
        </c:dLbls>
        <c:gapWidth val="150"/>
        <c:overlap val="100"/>
        <c:axId val="1199962014"/>
        <c:axId val="1064217601"/>
      </c:barChart>
      <c:catAx>
        <c:axId val="119996201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064217601"/>
        <c:crosses val="autoZero"/>
        <c:auto val="1"/>
        <c:lblAlgn val="ctr"/>
        <c:lblOffset val="100"/>
        <c:noMultiLvlLbl val="1"/>
      </c:catAx>
      <c:valAx>
        <c:axId val="1064217601"/>
        <c:scaling>
          <c:orientation val="minMax"/>
        </c:scaling>
        <c:delete val="0"/>
        <c:axPos val="l"/>
        <c:numFmt formatCode="0.00" sourceLinked="1"/>
        <c:majorTickMark val="cross"/>
        <c:minorTickMark val="cross"/>
        <c:tickLblPos val="nextTo"/>
        <c:spPr>
          <a:ln>
            <a:noFill/>
          </a:ln>
        </c:spPr>
        <c:crossAx val="119996201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97505.279999999999</c:v>
                </c:pt>
                <c:pt idx="1">
                  <c:v>103759.2</c:v>
                </c:pt>
                <c:pt idx="2">
                  <c:v>120297.60000000001</c:v>
                </c:pt>
                <c:pt idx="3">
                  <c:v>135270</c:v>
                </c:pt>
                <c:pt idx="4">
                  <c:v>124376.4</c:v>
                </c:pt>
                <c:pt idx="5">
                  <c:v>152557.20000000001</c:v>
                </c:pt>
                <c:pt idx="6">
                  <c:v>104482.8</c:v>
                </c:pt>
                <c:pt idx="7">
                  <c:v>119203.2</c:v>
                </c:pt>
                <c:pt idx="8">
                  <c:v>146876.4</c:v>
                </c:pt>
                <c:pt idx="9">
                  <c:v>149228.28</c:v>
                </c:pt>
                <c:pt idx="10">
                  <c:v>151242.12</c:v>
                </c:pt>
                <c:pt idx="11">
                  <c:v>126193.68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26-4213-BADC-F262BFDABA5B}"/>
            </c:ext>
          </c:extLst>
        </c:ser>
        <c:dLbls>
          <c:showLegendKey val="0"/>
          <c:showVal val="0"/>
          <c:showCatName val="0"/>
          <c:showSerName val="0"/>
          <c:showPercent val="0"/>
          <c:showBubbleSize val="0"/>
        </c:dLbls>
        <c:gapWidth val="150"/>
        <c:overlap val="100"/>
        <c:axId val="1066329883"/>
        <c:axId val="137337799"/>
      </c:barChart>
      <c:catAx>
        <c:axId val="10663298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7337799"/>
        <c:crosses val="autoZero"/>
        <c:auto val="1"/>
        <c:lblAlgn val="ctr"/>
        <c:lblOffset val="100"/>
        <c:noMultiLvlLbl val="1"/>
      </c:catAx>
      <c:valAx>
        <c:axId val="1373377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663298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General</c:formatCode>
                <c:ptCount val="12"/>
                <c:pt idx="0">
                  <c:v>354.96</c:v>
                </c:pt>
                <c:pt idx="1">
                  <c:v>317.16000000000003</c:v>
                </c:pt>
                <c:pt idx="2">
                  <c:v>388.8</c:v>
                </c:pt>
                <c:pt idx="3">
                  <c:v>418.32</c:v>
                </c:pt>
                <c:pt idx="4">
                  <c:v>498.24</c:v>
                </c:pt>
                <c:pt idx="5">
                  <c:v>435.24</c:v>
                </c:pt>
                <c:pt idx="6">
                  <c:v>357.84</c:v>
                </c:pt>
                <c:pt idx="7">
                  <c:v>374.76</c:v>
                </c:pt>
                <c:pt idx="8">
                  <c:v>457.92</c:v>
                </c:pt>
                <c:pt idx="9">
                  <c:v>518.4</c:v>
                </c:pt>
                <c:pt idx="10">
                  <c:v>496.08</c:v>
                </c:pt>
                <c:pt idx="11">
                  <c:v>420.12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F90-43F2-89E6-4589E4577F60}"/>
            </c:ext>
          </c:extLst>
        </c:ser>
        <c:dLbls>
          <c:showLegendKey val="0"/>
          <c:showVal val="0"/>
          <c:showCatName val="0"/>
          <c:showSerName val="0"/>
          <c:showPercent val="0"/>
          <c:showBubbleSize val="0"/>
        </c:dLbls>
        <c:gapWidth val="150"/>
        <c:overlap val="100"/>
        <c:axId val="1512525686"/>
        <c:axId val="1277507481"/>
      </c:barChart>
      <c:catAx>
        <c:axId val="1512525686"/>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77507481"/>
        <c:crosses val="autoZero"/>
        <c:auto val="1"/>
        <c:lblAlgn val="ctr"/>
        <c:lblOffset val="100"/>
        <c:noMultiLvlLbl val="1"/>
      </c:catAx>
      <c:valAx>
        <c:axId val="1277507481"/>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5125256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c:formatCode>
                <c:ptCount val="12"/>
                <c:pt idx="0">
                  <c:v>9454548.3200000003</c:v>
                </c:pt>
                <c:pt idx="1">
                  <c:v>10019524.380000001</c:v>
                </c:pt>
                <c:pt idx="2">
                  <c:v>11685652.039999999</c:v>
                </c:pt>
                <c:pt idx="3">
                  <c:v>13099627.779999999</c:v>
                </c:pt>
                <c:pt idx="4">
                  <c:v>12760742.74</c:v>
                </c:pt>
                <c:pt idx="5">
                  <c:v>14740193.189999999</c:v>
                </c:pt>
                <c:pt idx="6">
                  <c:v>10393892.32</c:v>
                </c:pt>
                <c:pt idx="7">
                  <c:v>11544338.380000001</c:v>
                </c:pt>
                <c:pt idx="8">
                  <c:v>14159803.59</c:v>
                </c:pt>
                <c:pt idx="9">
                  <c:v>14551793.029999999</c:v>
                </c:pt>
                <c:pt idx="10">
                  <c:v>1442042.3</c:v>
                </c:pt>
                <c:pt idx="11">
                  <c:v>12110344.17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DD-4FD6-8FC7-D6774A20570B}"/>
            </c:ext>
          </c:extLst>
        </c:ser>
        <c:dLbls>
          <c:showLegendKey val="0"/>
          <c:showVal val="0"/>
          <c:showCatName val="0"/>
          <c:showSerName val="0"/>
          <c:showPercent val="0"/>
          <c:showBubbleSize val="0"/>
        </c:dLbls>
        <c:gapWidth val="150"/>
        <c:overlap val="100"/>
        <c:axId val="1051283482"/>
        <c:axId val="262753747"/>
      </c:barChart>
      <c:catAx>
        <c:axId val="105128348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2753747"/>
        <c:crosses val="autoZero"/>
        <c:auto val="1"/>
        <c:lblAlgn val="ctr"/>
        <c:lblOffset val="100"/>
        <c:noMultiLvlLbl val="1"/>
      </c:catAx>
      <c:valAx>
        <c:axId val="26275374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512834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67.013938144329899</c:v>
                </c:pt>
                <c:pt idx="1">
                  <c:v>71.312164948453599</c:v>
                </c:pt>
                <c:pt idx="2">
                  <c:v>82.678762886597937</c:v>
                </c:pt>
                <c:pt idx="3">
                  <c:v>92.969072164948457</c:v>
                </c:pt>
                <c:pt idx="4">
                  <c:v>85.482061855670096</c:v>
                </c:pt>
                <c:pt idx="5">
                  <c:v>104.85030927835052</c:v>
                </c:pt>
                <c:pt idx="6">
                  <c:v>71.809484536082479</c:v>
                </c:pt>
                <c:pt idx="7">
                  <c:v>81.926597938144326</c:v>
                </c:pt>
                <c:pt idx="8">
                  <c:v>100.94597938144329</c:v>
                </c:pt>
                <c:pt idx="9">
                  <c:v>102.56239175257731</c:v>
                </c:pt>
                <c:pt idx="10">
                  <c:v>103.94647422680411</c:v>
                </c:pt>
                <c:pt idx="11">
                  <c:v>86.731051546391754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A08-49F4-AC09-47116BE82C2B}"/>
            </c:ext>
          </c:extLst>
        </c:ser>
        <c:dLbls>
          <c:showLegendKey val="0"/>
          <c:showVal val="0"/>
          <c:showCatName val="0"/>
          <c:showSerName val="0"/>
          <c:showPercent val="0"/>
          <c:showBubbleSize val="0"/>
        </c:dLbls>
        <c:gapWidth val="150"/>
        <c:overlap val="100"/>
        <c:axId val="1508718547"/>
        <c:axId val="748140585"/>
      </c:barChart>
      <c:catAx>
        <c:axId val="15087185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8140585"/>
        <c:crosses val="autoZero"/>
        <c:auto val="1"/>
        <c:lblAlgn val="ctr"/>
        <c:lblOffset val="100"/>
        <c:noMultiLvlLbl val="1"/>
      </c:catAx>
      <c:valAx>
        <c:axId val="7481405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087185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F2-417D-98D3-587D3DCC6861}"/>
            </c:ext>
          </c:extLst>
        </c:ser>
        <c:dLbls>
          <c:showLegendKey val="0"/>
          <c:showVal val="0"/>
          <c:showCatName val="0"/>
          <c:showSerName val="0"/>
          <c:showPercent val="0"/>
          <c:showBubbleSize val="0"/>
        </c:dLbls>
        <c:gapWidth val="150"/>
        <c:overlap val="100"/>
        <c:axId val="956325106"/>
        <c:axId val="1606479292"/>
      </c:barChart>
      <c:catAx>
        <c:axId val="956325106"/>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606479292"/>
        <c:crosses val="autoZero"/>
        <c:auto val="1"/>
        <c:lblAlgn val="ctr"/>
        <c:lblOffset val="100"/>
        <c:noMultiLvlLbl val="1"/>
      </c:catAx>
      <c:valAx>
        <c:axId val="1606479292"/>
        <c:scaling>
          <c:orientation val="minMax"/>
        </c:scaling>
        <c:delete val="0"/>
        <c:axPos val="l"/>
        <c:numFmt formatCode="0.00" sourceLinked="1"/>
        <c:majorTickMark val="cross"/>
        <c:minorTickMark val="cross"/>
        <c:tickLblPos val="nextTo"/>
        <c:spPr>
          <a:ln>
            <a:noFill/>
          </a:ln>
        </c:spPr>
        <c:crossAx val="9563251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EF-4574-9CAE-D3F2262DFF04}"/>
            </c:ext>
          </c:extLst>
        </c:ser>
        <c:dLbls>
          <c:showLegendKey val="0"/>
          <c:showVal val="0"/>
          <c:showCatName val="0"/>
          <c:showSerName val="0"/>
          <c:showPercent val="0"/>
          <c:showBubbleSize val="0"/>
        </c:dLbls>
        <c:gapWidth val="150"/>
        <c:overlap val="100"/>
        <c:axId val="2124578524"/>
        <c:axId val="1751592161"/>
      </c:barChart>
      <c:catAx>
        <c:axId val="21245785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1592161"/>
        <c:crosses val="autoZero"/>
        <c:auto val="1"/>
        <c:lblAlgn val="ctr"/>
        <c:lblOffset val="100"/>
        <c:noMultiLvlLbl val="1"/>
      </c:catAx>
      <c:valAx>
        <c:axId val="175159216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245785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50.21</c:v>
                </c:pt>
                <c:pt idx="1">
                  <c:v>38.32</c:v>
                </c:pt>
                <c:pt idx="2">
                  <c:v>50.36</c:v>
                </c:pt>
                <c:pt idx="3">
                  <c:v>47.61</c:v>
                </c:pt>
                <c:pt idx="4">
                  <c:v>47.41</c:v>
                </c:pt>
                <c:pt idx="5">
                  <c:v>53.94</c:v>
                </c:pt>
                <c:pt idx="6">
                  <c:v>58.26</c:v>
                </c:pt>
                <c:pt idx="7">
                  <c:v>56.59</c:v>
                </c:pt>
                <c:pt idx="8">
                  <c:v>58.78</c:v>
                </c:pt>
                <c:pt idx="9">
                  <c:v>79.959999999999994</c:v>
                </c:pt>
                <c:pt idx="10" formatCode="#,##0.00">
                  <c:v>115.19</c:v>
                </c:pt>
                <c:pt idx="11" formatCode="0.00">
                  <c:v>139.72999999999999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B8-43D5-B749-A623998C43ED}"/>
            </c:ext>
          </c:extLst>
        </c:ser>
        <c:dLbls>
          <c:showLegendKey val="0"/>
          <c:showVal val="0"/>
          <c:showCatName val="0"/>
          <c:showSerName val="0"/>
          <c:showPercent val="0"/>
          <c:showBubbleSize val="0"/>
        </c:dLbls>
        <c:gapWidth val="150"/>
        <c:overlap val="100"/>
        <c:axId val="401125506"/>
        <c:axId val="377542929"/>
      </c:barChart>
      <c:catAx>
        <c:axId val="40112550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77542929"/>
        <c:crosses val="autoZero"/>
        <c:auto val="1"/>
        <c:lblAlgn val="ctr"/>
        <c:lblOffset val="100"/>
        <c:noMultiLvlLbl val="1"/>
      </c:catAx>
      <c:valAx>
        <c:axId val="37754292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4011255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General</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B0-4542-A5DD-F82BC7A8144F}"/>
            </c:ext>
          </c:extLst>
        </c:ser>
        <c:dLbls>
          <c:showLegendKey val="0"/>
          <c:showVal val="0"/>
          <c:showCatName val="0"/>
          <c:showSerName val="0"/>
          <c:showPercent val="0"/>
          <c:showBubbleSize val="0"/>
        </c:dLbls>
        <c:gapWidth val="150"/>
        <c:overlap val="100"/>
        <c:axId val="1706820423"/>
        <c:axId val="4289668"/>
      </c:barChart>
      <c:catAx>
        <c:axId val="170682042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289668"/>
        <c:crosses val="autoZero"/>
        <c:auto val="1"/>
        <c:lblAlgn val="ctr"/>
        <c:lblOffset val="100"/>
        <c:noMultiLvlLbl val="1"/>
      </c:catAx>
      <c:valAx>
        <c:axId val="4289668"/>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706820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5591.57</c:v>
                </c:pt>
                <c:pt idx="1">
                  <c:v>4516.38</c:v>
                </c:pt>
                <c:pt idx="2">
                  <c:v>5747.12</c:v>
                </c:pt>
                <c:pt idx="3">
                  <c:v>5493.69</c:v>
                </c:pt>
                <c:pt idx="4">
                  <c:v>5527.24</c:v>
                </c:pt>
                <c:pt idx="5">
                  <c:v>6206.28</c:v>
                </c:pt>
                <c:pt idx="6">
                  <c:v>6620.55</c:v>
                </c:pt>
                <c:pt idx="7">
                  <c:v>6385.46</c:v>
                </c:pt>
                <c:pt idx="8">
                  <c:v>6609.25</c:v>
                </c:pt>
                <c:pt idx="9">
                  <c:v>8721.68</c:v>
                </c:pt>
                <c:pt idx="10">
                  <c:v>12351.19</c:v>
                </c:pt>
                <c:pt idx="11">
                  <c:v>14854.36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25A-4AE6-B57C-E272CA210394}"/>
            </c:ext>
          </c:extLst>
        </c:ser>
        <c:dLbls>
          <c:showLegendKey val="0"/>
          <c:showVal val="0"/>
          <c:showCatName val="0"/>
          <c:showSerName val="0"/>
          <c:showPercent val="0"/>
          <c:showBubbleSize val="0"/>
        </c:dLbls>
        <c:gapWidth val="150"/>
        <c:overlap val="100"/>
        <c:axId val="984934572"/>
        <c:axId val="755795885"/>
      </c:barChart>
      <c:catAx>
        <c:axId val="98493457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5795885"/>
        <c:crosses val="autoZero"/>
        <c:auto val="1"/>
        <c:lblAlgn val="ctr"/>
        <c:lblOffset val="100"/>
        <c:noMultiLvlLbl val="1"/>
      </c:catAx>
      <c:valAx>
        <c:axId val="7557958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849345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3.4508591065292096E-2</c:v>
                </c:pt>
                <c:pt idx="1">
                  <c:v>2.6336769759450172E-2</c:v>
                </c:pt>
                <c:pt idx="2">
                  <c:v>3.4611683848797252E-2</c:v>
                </c:pt>
                <c:pt idx="3">
                  <c:v>3.2721649484536083E-2</c:v>
                </c:pt>
                <c:pt idx="4">
                  <c:v>3.258419243986254E-2</c:v>
                </c:pt>
                <c:pt idx="5">
                  <c:v>3.7072164948453605E-2</c:v>
                </c:pt>
                <c:pt idx="6">
                  <c:v>4.0041237113402059E-2</c:v>
                </c:pt>
                <c:pt idx="7">
                  <c:v>3.8893470790378012E-2</c:v>
                </c:pt>
                <c:pt idx="8">
                  <c:v>4.0398625429553268E-2</c:v>
                </c:pt>
                <c:pt idx="9">
                  <c:v>5.4955326460481096E-2</c:v>
                </c:pt>
                <c:pt idx="10">
                  <c:v>7.9168384879725079E-2</c:v>
                </c:pt>
                <c:pt idx="11">
                  <c:v>9.6034364261168376E-2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B0-44FE-A0A0-59783368055A}"/>
            </c:ext>
          </c:extLst>
        </c:ser>
        <c:dLbls>
          <c:showLegendKey val="0"/>
          <c:showVal val="0"/>
          <c:showCatName val="0"/>
          <c:showSerName val="0"/>
          <c:showPercent val="0"/>
          <c:showBubbleSize val="0"/>
        </c:dLbls>
        <c:gapWidth val="150"/>
        <c:overlap val="100"/>
        <c:axId val="1663798985"/>
        <c:axId val="2103894596"/>
      </c:barChart>
      <c:catAx>
        <c:axId val="166379898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03894596"/>
        <c:crosses val="autoZero"/>
        <c:auto val="1"/>
        <c:lblAlgn val="ctr"/>
        <c:lblOffset val="100"/>
        <c:noMultiLvlLbl val="1"/>
      </c:catAx>
      <c:valAx>
        <c:axId val="2103894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637989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09-4BB8-B875-D53754A5A885}"/>
            </c:ext>
          </c:extLst>
        </c:ser>
        <c:dLbls>
          <c:showLegendKey val="0"/>
          <c:showVal val="0"/>
          <c:showCatName val="0"/>
          <c:showSerName val="0"/>
          <c:showPercent val="0"/>
          <c:showBubbleSize val="0"/>
        </c:dLbls>
        <c:gapWidth val="150"/>
        <c:overlap val="100"/>
        <c:axId val="1054107723"/>
        <c:axId val="1263220568"/>
      </c:barChart>
      <c:catAx>
        <c:axId val="105410772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63220568"/>
        <c:crosses val="autoZero"/>
        <c:auto val="1"/>
        <c:lblAlgn val="ctr"/>
        <c:lblOffset val="100"/>
        <c:noMultiLvlLbl val="1"/>
      </c:catAx>
      <c:valAx>
        <c:axId val="1263220568"/>
        <c:scaling>
          <c:orientation val="minMax"/>
        </c:scaling>
        <c:delete val="0"/>
        <c:axPos val="l"/>
        <c:numFmt formatCode="0.00" sourceLinked="1"/>
        <c:majorTickMark val="cross"/>
        <c:minorTickMark val="cross"/>
        <c:tickLblPos val="nextTo"/>
        <c:spPr>
          <a:ln>
            <a:noFill/>
          </a:ln>
        </c:spPr>
        <c:crossAx val="10541077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233.26</c:v>
                </c:pt>
                <c:pt idx="2">
                  <c:v>119</c:v>
                </c:pt>
                <c:pt idx="3">
                  <c:v>92.17</c:v>
                </c:pt>
                <c:pt idx="4">
                  <c:v>91.09</c:v>
                </c:pt>
                <c:pt idx="5">
                  <c:v>106.38</c:v>
                </c:pt>
                <c:pt idx="6">
                  <c:v>94.49</c:v>
                </c:pt>
                <c:pt idx="7">
                  <c:v>110.99</c:v>
                </c:pt>
                <c:pt idx="8">
                  <c:v>113.23</c:v>
                </c:pt>
                <c:pt idx="9">
                  <c:v>141.59</c:v>
                </c:pt>
                <c:pt idx="10">
                  <c:v>244.52</c:v>
                </c:pt>
                <c:pt idx="11">
                  <c:v>153.84</c:v>
                </c:pt>
                <c:pt idx="12">
                  <c:v>90.39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35-45A2-932E-834CEAC82C20}"/>
            </c:ext>
          </c:extLst>
        </c:ser>
        <c:dLbls>
          <c:showLegendKey val="0"/>
          <c:showVal val="0"/>
          <c:showCatName val="0"/>
          <c:showSerName val="0"/>
          <c:showPercent val="0"/>
          <c:showBubbleSize val="0"/>
        </c:dLbls>
        <c:gapWidth val="150"/>
        <c:overlap val="100"/>
        <c:axId val="550693458"/>
        <c:axId val="1476418028"/>
      </c:barChart>
      <c:catAx>
        <c:axId val="55069345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76418028"/>
        <c:crosses val="autoZero"/>
        <c:auto val="1"/>
        <c:lblAlgn val="ctr"/>
        <c:lblOffset val="100"/>
        <c:noMultiLvlLbl val="1"/>
      </c:catAx>
      <c:valAx>
        <c:axId val="14764180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5506934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02-47B2-9C30-9A15DB68C3FD}"/>
            </c:ext>
          </c:extLst>
        </c:ser>
        <c:dLbls>
          <c:showLegendKey val="0"/>
          <c:showVal val="0"/>
          <c:showCatName val="0"/>
          <c:showSerName val="0"/>
          <c:showPercent val="0"/>
          <c:showBubbleSize val="0"/>
        </c:dLbls>
        <c:gapWidth val="150"/>
        <c:overlap val="100"/>
        <c:axId val="972405709"/>
        <c:axId val="54239846"/>
      </c:barChart>
      <c:catAx>
        <c:axId val="9724057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4239846"/>
        <c:crosses val="autoZero"/>
        <c:auto val="1"/>
        <c:lblAlgn val="ctr"/>
        <c:lblOffset val="100"/>
        <c:noMultiLvlLbl val="1"/>
      </c:catAx>
      <c:valAx>
        <c:axId val="54239846"/>
        <c:scaling>
          <c:orientation val="minMax"/>
        </c:scaling>
        <c:delete val="0"/>
        <c:axPos val="l"/>
        <c:title>
          <c:tx>
            <c:rich>
              <a:bodyPr/>
              <a:lstStyle/>
              <a:p>
                <a:pPr lvl="0">
                  <a:defRPr b="0">
                    <a:solidFill>
                      <a:srgbClr val="000000"/>
                    </a:solidFill>
                    <a:latin typeface="+mn-lt"/>
                  </a:defRPr>
                </a:pPr>
                <a:endParaRPr lang="en-US"/>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CR"/>
          </a:p>
        </c:txPr>
        <c:crossAx val="97240570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18973.560000000001</c:v>
                </c:pt>
                <c:pt idx="1">
                  <c:v>9332.9599999999991</c:v>
                </c:pt>
                <c:pt idx="2">
                  <c:v>7636.17</c:v>
                </c:pt>
                <c:pt idx="3">
                  <c:v>7584.18</c:v>
                </c:pt>
                <c:pt idx="4">
                  <c:v>8722.18</c:v>
                </c:pt>
                <c:pt idx="5">
                  <c:v>7889.27</c:v>
                </c:pt>
                <c:pt idx="6">
                  <c:v>8948.75</c:v>
                </c:pt>
                <c:pt idx="7">
                  <c:v>8990.93</c:v>
                </c:pt>
                <c:pt idx="8">
                  <c:v>10659.77</c:v>
                </c:pt>
                <c:pt idx="9">
                  <c:v>21082.65</c:v>
                </c:pt>
                <c:pt idx="10">
                  <c:v>13637.31</c:v>
                </c:pt>
                <c:pt idx="11">
                  <c:v>7399.3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BB-4385-93F2-95C58805E15F}"/>
            </c:ext>
          </c:extLst>
        </c:ser>
        <c:dLbls>
          <c:showLegendKey val="0"/>
          <c:showVal val="0"/>
          <c:showCatName val="0"/>
          <c:showSerName val="0"/>
          <c:showPercent val="0"/>
          <c:showBubbleSize val="0"/>
        </c:dLbls>
        <c:gapWidth val="150"/>
        <c:overlap val="100"/>
        <c:axId val="256323685"/>
        <c:axId val="364239308"/>
      </c:barChart>
      <c:catAx>
        <c:axId val="25632368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64239308"/>
        <c:crosses val="autoZero"/>
        <c:auto val="1"/>
        <c:lblAlgn val="ctr"/>
        <c:lblOffset val="100"/>
        <c:noMultiLvlLbl val="1"/>
      </c:catAx>
      <c:valAx>
        <c:axId val="36423930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563236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0.16031615120274914</c:v>
                </c:pt>
                <c:pt idx="1">
                  <c:v>8.1786941580756015E-2</c:v>
                </c:pt>
                <c:pt idx="2">
                  <c:v>6.3347079037800694E-2</c:v>
                </c:pt>
                <c:pt idx="3">
                  <c:v>6.2604810996563579E-2</c:v>
                </c:pt>
                <c:pt idx="4">
                  <c:v>7.3113402061855667E-2</c:v>
                </c:pt>
                <c:pt idx="5">
                  <c:v>6.4941580756013736E-2</c:v>
                </c:pt>
                <c:pt idx="6">
                  <c:v>7.6281786941580748E-2</c:v>
                </c:pt>
                <c:pt idx="7">
                  <c:v>7.7821305841924399E-2</c:v>
                </c:pt>
                <c:pt idx="8">
                  <c:v>9.7312714776632309E-2</c:v>
                </c:pt>
                <c:pt idx="9">
                  <c:v>0.16805498281786943</c:v>
                </c:pt>
                <c:pt idx="10">
                  <c:v>0.1057319587628866</c:v>
                </c:pt>
                <c:pt idx="11">
                  <c:v>6.2123711340206188E-2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16-48EE-BC9F-DDD7ECACBCA3}"/>
            </c:ext>
          </c:extLst>
        </c:ser>
        <c:dLbls>
          <c:showLegendKey val="0"/>
          <c:showVal val="0"/>
          <c:showCatName val="0"/>
          <c:showSerName val="0"/>
          <c:showPercent val="0"/>
          <c:showBubbleSize val="0"/>
        </c:dLbls>
        <c:gapWidth val="150"/>
        <c:overlap val="100"/>
        <c:axId val="1776887657"/>
        <c:axId val="208591257"/>
      </c:barChart>
      <c:catAx>
        <c:axId val="177688765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8591257"/>
        <c:crosses val="autoZero"/>
        <c:auto val="1"/>
        <c:lblAlgn val="ctr"/>
        <c:lblOffset val="100"/>
        <c:noMultiLvlLbl val="1"/>
      </c:catAx>
      <c:valAx>
        <c:axId val="2085912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768876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AE5-4960-87ED-83E55C3AD7F8}"/>
            </c:ext>
          </c:extLst>
        </c:ser>
        <c:dLbls>
          <c:showLegendKey val="0"/>
          <c:showVal val="0"/>
          <c:showCatName val="0"/>
          <c:showSerName val="0"/>
          <c:showPercent val="0"/>
          <c:showBubbleSize val="0"/>
        </c:dLbls>
        <c:gapWidth val="150"/>
        <c:overlap val="100"/>
        <c:axId val="999899457"/>
        <c:axId val="590902060"/>
      </c:barChart>
      <c:catAx>
        <c:axId val="9998994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90902060"/>
        <c:crosses val="autoZero"/>
        <c:auto val="1"/>
        <c:lblAlgn val="ctr"/>
        <c:lblOffset val="100"/>
        <c:noMultiLvlLbl val="1"/>
      </c:catAx>
      <c:valAx>
        <c:axId val="590902060"/>
        <c:scaling>
          <c:orientation val="minMax"/>
        </c:scaling>
        <c:delete val="0"/>
        <c:axPos val="l"/>
        <c:numFmt formatCode="0.00" sourceLinked="1"/>
        <c:majorTickMark val="cross"/>
        <c:minorTickMark val="cross"/>
        <c:tickLblPos val="nextTo"/>
        <c:spPr>
          <a:ln>
            <a:noFill/>
          </a:ln>
        </c:spPr>
        <c:crossAx val="9998994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7.xml"/><Relationship Id="rId18" Type="http://schemas.openxmlformats.org/officeDocument/2006/relationships/chart" Target="../charts/chart122.xml"/><Relationship Id="rId26" Type="http://schemas.openxmlformats.org/officeDocument/2006/relationships/chart" Target="../charts/chart130.xml"/><Relationship Id="rId3" Type="http://schemas.openxmlformats.org/officeDocument/2006/relationships/chart" Target="../charts/chart107.xml"/><Relationship Id="rId21" Type="http://schemas.openxmlformats.org/officeDocument/2006/relationships/chart" Target="../charts/chart125.xml"/><Relationship Id="rId34" Type="http://schemas.openxmlformats.org/officeDocument/2006/relationships/chart" Target="../charts/chart138.xml"/><Relationship Id="rId7" Type="http://schemas.openxmlformats.org/officeDocument/2006/relationships/chart" Target="../charts/chart111.xml"/><Relationship Id="rId12" Type="http://schemas.openxmlformats.org/officeDocument/2006/relationships/chart" Target="../charts/chart116.xml"/><Relationship Id="rId17" Type="http://schemas.openxmlformats.org/officeDocument/2006/relationships/chart" Target="../charts/chart121.xml"/><Relationship Id="rId25" Type="http://schemas.openxmlformats.org/officeDocument/2006/relationships/chart" Target="../charts/chart129.xml"/><Relationship Id="rId33" Type="http://schemas.openxmlformats.org/officeDocument/2006/relationships/chart" Target="../charts/chart137.xml"/><Relationship Id="rId2" Type="http://schemas.openxmlformats.org/officeDocument/2006/relationships/chart" Target="../charts/chart106.xml"/><Relationship Id="rId16" Type="http://schemas.openxmlformats.org/officeDocument/2006/relationships/chart" Target="../charts/chart120.xml"/><Relationship Id="rId20" Type="http://schemas.openxmlformats.org/officeDocument/2006/relationships/chart" Target="../charts/chart124.xml"/><Relationship Id="rId29" Type="http://schemas.openxmlformats.org/officeDocument/2006/relationships/chart" Target="../charts/chart133.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24" Type="http://schemas.openxmlformats.org/officeDocument/2006/relationships/chart" Target="../charts/chart128.xml"/><Relationship Id="rId32" Type="http://schemas.openxmlformats.org/officeDocument/2006/relationships/chart" Target="../charts/chart136.xml"/><Relationship Id="rId5" Type="http://schemas.openxmlformats.org/officeDocument/2006/relationships/chart" Target="../charts/chart109.xml"/><Relationship Id="rId15" Type="http://schemas.openxmlformats.org/officeDocument/2006/relationships/chart" Target="../charts/chart119.xml"/><Relationship Id="rId23" Type="http://schemas.openxmlformats.org/officeDocument/2006/relationships/chart" Target="../charts/chart127.xml"/><Relationship Id="rId28" Type="http://schemas.openxmlformats.org/officeDocument/2006/relationships/chart" Target="../charts/chart132.xml"/><Relationship Id="rId10" Type="http://schemas.openxmlformats.org/officeDocument/2006/relationships/chart" Target="../charts/chart114.xml"/><Relationship Id="rId19" Type="http://schemas.openxmlformats.org/officeDocument/2006/relationships/chart" Target="../charts/chart123.xml"/><Relationship Id="rId31" Type="http://schemas.openxmlformats.org/officeDocument/2006/relationships/chart" Target="../charts/chart135.xml"/><Relationship Id="rId4" Type="http://schemas.openxmlformats.org/officeDocument/2006/relationships/chart" Target="../charts/chart108.xml"/><Relationship Id="rId9" Type="http://schemas.openxmlformats.org/officeDocument/2006/relationships/chart" Target="../charts/chart113.xml"/><Relationship Id="rId14" Type="http://schemas.openxmlformats.org/officeDocument/2006/relationships/chart" Target="../charts/chart118.xml"/><Relationship Id="rId22" Type="http://schemas.openxmlformats.org/officeDocument/2006/relationships/chart" Target="../charts/chart126.xml"/><Relationship Id="rId27" Type="http://schemas.openxmlformats.org/officeDocument/2006/relationships/chart" Target="../charts/chart131.xml"/><Relationship Id="rId30" Type="http://schemas.openxmlformats.org/officeDocument/2006/relationships/chart" Target="../charts/chart134.xml"/><Relationship Id="rId35" Type="http://schemas.openxmlformats.org/officeDocument/2006/relationships/chart" Target="../charts/chart139.xml"/><Relationship Id="rId8" Type="http://schemas.openxmlformats.org/officeDocument/2006/relationships/chart" Target="../charts/chart112.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21" Type="http://schemas.openxmlformats.org/officeDocument/2006/relationships/chart" Target="../charts/chart160.xml"/><Relationship Id="rId34" Type="http://schemas.openxmlformats.org/officeDocument/2006/relationships/chart" Target="../charts/chart173.xml"/><Relationship Id="rId7" Type="http://schemas.openxmlformats.org/officeDocument/2006/relationships/chart" Target="../charts/chart146.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2" Type="http://schemas.openxmlformats.org/officeDocument/2006/relationships/chart" Target="../charts/chart141.xml"/><Relationship Id="rId16" Type="http://schemas.openxmlformats.org/officeDocument/2006/relationships/chart" Target="../charts/chart155.xml"/><Relationship Id="rId20" Type="http://schemas.openxmlformats.org/officeDocument/2006/relationships/chart" Target="../charts/chart159.xml"/><Relationship Id="rId29" Type="http://schemas.openxmlformats.org/officeDocument/2006/relationships/chart" Target="../charts/chart168.xml"/><Relationship Id="rId1" Type="http://schemas.openxmlformats.org/officeDocument/2006/relationships/chart" Target="../charts/chart140.xml"/><Relationship Id="rId6" Type="http://schemas.openxmlformats.org/officeDocument/2006/relationships/chart" Target="../charts/chart145.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8" Type="http://schemas.openxmlformats.org/officeDocument/2006/relationships/chart" Target="../charts/chart147.xml"/><Relationship Id="rId3" Type="http://schemas.openxmlformats.org/officeDocument/2006/relationships/chart" Target="../charts/chart142.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2.xml"/><Relationship Id="rId18" Type="http://schemas.openxmlformats.org/officeDocument/2006/relationships/chart" Target="../charts/chart197.xml"/><Relationship Id="rId26" Type="http://schemas.openxmlformats.org/officeDocument/2006/relationships/chart" Target="../charts/chart205.xml"/><Relationship Id="rId39" Type="http://schemas.openxmlformats.org/officeDocument/2006/relationships/chart" Target="../charts/chart218.xml"/><Relationship Id="rId21" Type="http://schemas.openxmlformats.org/officeDocument/2006/relationships/chart" Target="../charts/chart200.xml"/><Relationship Id="rId34" Type="http://schemas.openxmlformats.org/officeDocument/2006/relationships/chart" Target="../charts/chart213.xml"/><Relationship Id="rId42" Type="http://schemas.openxmlformats.org/officeDocument/2006/relationships/chart" Target="../charts/chart221.xml"/><Relationship Id="rId7" Type="http://schemas.openxmlformats.org/officeDocument/2006/relationships/chart" Target="../charts/chart186.xml"/><Relationship Id="rId2" Type="http://schemas.openxmlformats.org/officeDocument/2006/relationships/chart" Target="../charts/chart181.xml"/><Relationship Id="rId16" Type="http://schemas.openxmlformats.org/officeDocument/2006/relationships/chart" Target="../charts/chart195.xml"/><Relationship Id="rId29" Type="http://schemas.openxmlformats.org/officeDocument/2006/relationships/chart" Target="../charts/chart208.xml"/><Relationship Id="rId1" Type="http://schemas.openxmlformats.org/officeDocument/2006/relationships/chart" Target="../charts/chart180.xml"/><Relationship Id="rId6" Type="http://schemas.openxmlformats.org/officeDocument/2006/relationships/chart" Target="../charts/chart185.xml"/><Relationship Id="rId11" Type="http://schemas.openxmlformats.org/officeDocument/2006/relationships/chart" Target="../charts/chart190.xml"/><Relationship Id="rId24" Type="http://schemas.openxmlformats.org/officeDocument/2006/relationships/chart" Target="../charts/chart203.xml"/><Relationship Id="rId32" Type="http://schemas.openxmlformats.org/officeDocument/2006/relationships/chart" Target="../charts/chart211.xml"/><Relationship Id="rId37" Type="http://schemas.openxmlformats.org/officeDocument/2006/relationships/chart" Target="../charts/chart216.xml"/><Relationship Id="rId40" Type="http://schemas.openxmlformats.org/officeDocument/2006/relationships/chart" Target="../charts/chart219.xml"/><Relationship Id="rId45" Type="http://schemas.openxmlformats.org/officeDocument/2006/relationships/chart" Target="../charts/chart224.xml"/><Relationship Id="rId5" Type="http://schemas.openxmlformats.org/officeDocument/2006/relationships/chart" Target="../charts/chart184.xml"/><Relationship Id="rId15" Type="http://schemas.openxmlformats.org/officeDocument/2006/relationships/chart" Target="../charts/chart194.xml"/><Relationship Id="rId23" Type="http://schemas.openxmlformats.org/officeDocument/2006/relationships/chart" Target="../charts/chart202.xml"/><Relationship Id="rId28" Type="http://schemas.openxmlformats.org/officeDocument/2006/relationships/chart" Target="../charts/chart207.xml"/><Relationship Id="rId36" Type="http://schemas.openxmlformats.org/officeDocument/2006/relationships/chart" Target="../charts/chart215.xml"/><Relationship Id="rId10" Type="http://schemas.openxmlformats.org/officeDocument/2006/relationships/chart" Target="../charts/chart189.xml"/><Relationship Id="rId19" Type="http://schemas.openxmlformats.org/officeDocument/2006/relationships/chart" Target="../charts/chart198.xml"/><Relationship Id="rId31" Type="http://schemas.openxmlformats.org/officeDocument/2006/relationships/chart" Target="../charts/chart210.xml"/><Relationship Id="rId44" Type="http://schemas.openxmlformats.org/officeDocument/2006/relationships/chart" Target="../charts/chart223.xml"/><Relationship Id="rId4" Type="http://schemas.openxmlformats.org/officeDocument/2006/relationships/chart" Target="../charts/chart183.xml"/><Relationship Id="rId9" Type="http://schemas.openxmlformats.org/officeDocument/2006/relationships/chart" Target="../charts/chart188.xml"/><Relationship Id="rId14" Type="http://schemas.openxmlformats.org/officeDocument/2006/relationships/chart" Target="../charts/chart193.xml"/><Relationship Id="rId22" Type="http://schemas.openxmlformats.org/officeDocument/2006/relationships/chart" Target="../charts/chart201.xml"/><Relationship Id="rId27" Type="http://schemas.openxmlformats.org/officeDocument/2006/relationships/chart" Target="../charts/chart206.xml"/><Relationship Id="rId30" Type="http://schemas.openxmlformats.org/officeDocument/2006/relationships/chart" Target="../charts/chart209.xml"/><Relationship Id="rId35" Type="http://schemas.openxmlformats.org/officeDocument/2006/relationships/chart" Target="../charts/chart214.xml"/><Relationship Id="rId43" Type="http://schemas.openxmlformats.org/officeDocument/2006/relationships/chart" Target="../charts/chart222.xml"/><Relationship Id="rId8" Type="http://schemas.openxmlformats.org/officeDocument/2006/relationships/chart" Target="../charts/chart187.xml"/><Relationship Id="rId3" Type="http://schemas.openxmlformats.org/officeDocument/2006/relationships/chart" Target="../charts/chart182.xml"/><Relationship Id="rId12" Type="http://schemas.openxmlformats.org/officeDocument/2006/relationships/chart" Target="../charts/chart191.xml"/><Relationship Id="rId17" Type="http://schemas.openxmlformats.org/officeDocument/2006/relationships/chart" Target="../charts/chart196.xml"/><Relationship Id="rId25" Type="http://schemas.openxmlformats.org/officeDocument/2006/relationships/chart" Target="../charts/chart204.xml"/><Relationship Id="rId33" Type="http://schemas.openxmlformats.org/officeDocument/2006/relationships/chart" Target="../charts/chart212.xml"/><Relationship Id="rId38" Type="http://schemas.openxmlformats.org/officeDocument/2006/relationships/chart" Target="../charts/chart217.xml"/><Relationship Id="rId20" Type="http://schemas.openxmlformats.org/officeDocument/2006/relationships/chart" Target="../charts/chart199.xml"/><Relationship Id="rId41" Type="http://schemas.openxmlformats.org/officeDocument/2006/relationships/chart" Target="../charts/chart220.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7.xml"/><Relationship Id="rId18" Type="http://schemas.openxmlformats.org/officeDocument/2006/relationships/chart" Target="../charts/chart242.xml"/><Relationship Id="rId26" Type="http://schemas.openxmlformats.org/officeDocument/2006/relationships/chart" Target="../charts/chart250.xml"/><Relationship Id="rId39" Type="http://schemas.openxmlformats.org/officeDocument/2006/relationships/chart" Target="../charts/chart263.xml"/><Relationship Id="rId21" Type="http://schemas.openxmlformats.org/officeDocument/2006/relationships/chart" Target="../charts/chart245.xml"/><Relationship Id="rId34" Type="http://schemas.openxmlformats.org/officeDocument/2006/relationships/chart" Target="../charts/chart258.xml"/><Relationship Id="rId42" Type="http://schemas.openxmlformats.org/officeDocument/2006/relationships/chart" Target="../charts/chart266.xml"/><Relationship Id="rId7" Type="http://schemas.openxmlformats.org/officeDocument/2006/relationships/chart" Target="../charts/chart231.xml"/><Relationship Id="rId2" Type="http://schemas.openxmlformats.org/officeDocument/2006/relationships/chart" Target="../charts/chart226.xml"/><Relationship Id="rId16" Type="http://schemas.openxmlformats.org/officeDocument/2006/relationships/chart" Target="../charts/chart240.xml"/><Relationship Id="rId29" Type="http://schemas.openxmlformats.org/officeDocument/2006/relationships/chart" Target="../charts/chart253.xml"/><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24" Type="http://schemas.openxmlformats.org/officeDocument/2006/relationships/chart" Target="../charts/chart248.xml"/><Relationship Id="rId32" Type="http://schemas.openxmlformats.org/officeDocument/2006/relationships/chart" Target="../charts/chart256.xml"/><Relationship Id="rId37" Type="http://schemas.openxmlformats.org/officeDocument/2006/relationships/chart" Target="../charts/chart261.xml"/><Relationship Id="rId40" Type="http://schemas.openxmlformats.org/officeDocument/2006/relationships/chart" Target="../charts/chart264.xml"/><Relationship Id="rId45" Type="http://schemas.openxmlformats.org/officeDocument/2006/relationships/chart" Target="../charts/chart269.xml"/><Relationship Id="rId5" Type="http://schemas.openxmlformats.org/officeDocument/2006/relationships/chart" Target="../charts/chart229.xml"/><Relationship Id="rId15" Type="http://schemas.openxmlformats.org/officeDocument/2006/relationships/chart" Target="../charts/chart239.xml"/><Relationship Id="rId23" Type="http://schemas.openxmlformats.org/officeDocument/2006/relationships/chart" Target="../charts/chart247.xml"/><Relationship Id="rId28" Type="http://schemas.openxmlformats.org/officeDocument/2006/relationships/chart" Target="../charts/chart252.xml"/><Relationship Id="rId36" Type="http://schemas.openxmlformats.org/officeDocument/2006/relationships/chart" Target="../charts/chart260.xml"/><Relationship Id="rId10" Type="http://schemas.openxmlformats.org/officeDocument/2006/relationships/chart" Target="../charts/chart234.xml"/><Relationship Id="rId19" Type="http://schemas.openxmlformats.org/officeDocument/2006/relationships/chart" Target="../charts/chart243.xml"/><Relationship Id="rId31" Type="http://schemas.openxmlformats.org/officeDocument/2006/relationships/chart" Target="../charts/chart255.xml"/><Relationship Id="rId44" Type="http://schemas.openxmlformats.org/officeDocument/2006/relationships/chart" Target="../charts/chart268.xml"/><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 Id="rId22" Type="http://schemas.openxmlformats.org/officeDocument/2006/relationships/chart" Target="../charts/chart246.xml"/><Relationship Id="rId27" Type="http://schemas.openxmlformats.org/officeDocument/2006/relationships/chart" Target="../charts/chart251.xml"/><Relationship Id="rId30" Type="http://schemas.openxmlformats.org/officeDocument/2006/relationships/chart" Target="../charts/chart254.xml"/><Relationship Id="rId35" Type="http://schemas.openxmlformats.org/officeDocument/2006/relationships/chart" Target="../charts/chart259.xml"/><Relationship Id="rId43" Type="http://schemas.openxmlformats.org/officeDocument/2006/relationships/chart" Target="../charts/chart267.xml"/><Relationship Id="rId8" Type="http://schemas.openxmlformats.org/officeDocument/2006/relationships/chart" Target="../charts/chart232.xml"/><Relationship Id="rId3" Type="http://schemas.openxmlformats.org/officeDocument/2006/relationships/chart" Target="../charts/chart227.xml"/><Relationship Id="rId12" Type="http://schemas.openxmlformats.org/officeDocument/2006/relationships/chart" Target="../charts/chart236.xml"/><Relationship Id="rId17" Type="http://schemas.openxmlformats.org/officeDocument/2006/relationships/chart" Target="../charts/chart241.xml"/><Relationship Id="rId25" Type="http://schemas.openxmlformats.org/officeDocument/2006/relationships/chart" Target="../charts/chart249.xml"/><Relationship Id="rId33" Type="http://schemas.openxmlformats.org/officeDocument/2006/relationships/chart" Target="../charts/chart257.xml"/><Relationship Id="rId38" Type="http://schemas.openxmlformats.org/officeDocument/2006/relationships/chart" Target="../charts/chart262.xml"/><Relationship Id="rId20" Type="http://schemas.openxmlformats.org/officeDocument/2006/relationships/chart" Target="../charts/chart244.xml"/><Relationship Id="rId41" Type="http://schemas.openxmlformats.org/officeDocument/2006/relationships/chart" Target="../charts/chart26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2.xml"/><Relationship Id="rId2" Type="http://schemas.openxmlformats.org/officeDocument/2006/relationships/chart" Target="../charts/chart271.xml"/><Relationship Id="rId1" Type="http://schemas.openxmlformats.org/officeDocument/2006/relationships/chart" Target="../charts/chart270.xml"/><Relationship Id="rId5" Type="http://schemas.openxmlformats.org/officeDocument/2006/relationships/chart" Target="../charts/chart274.xml"/><Relationship Id="rId4" Type="http://schemas.openxmlformats.org/officeDocument/2006/relationships/chart" Target="../charts/chart27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77.xml"/><Relationship Id="rId2" Type="http://schemas.openxmlformats.org/officeDocument/2006/relationships/chart" Target="../charts/chart276.xml"/><Relationship Id="rId1" Type="http://schemas.openxmlformats.org/officeDocument/2006/relationships/chart" Target="../charts/chart275.xml"/><Relationship Id="rId5" Type="http://schemas.openxmlformats.org/officeDocument/2006/relationships/chart" Target="../charts/chart279.xml"/><Relationship Id="rId4" Type="http://schemas.openxmlformats.org/officeDocument/2006/relationships/chart" Target="../charts/chart278.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18" Type="http://schemas.openxmlformats.org/officeDocument/2006/relationships/chart" Target="../charts/chart67.xml"/><Relationship Id="rId3" Type="http://schemas.openxmlformats.org/officeDocument/2006/relationships/chart" Target="../charts/chart52.xml"/><Relationship Id="rId21" Type="http://schemas.openxmlformats.org/officeDocument/2006/relationships/chart" Target="../charts/chart70.xml"/><Relationship Id="rId7" Type="http://schemas.openxmlformats.org/officeDocument/2006/relationships/chart" Target="../charts/chart56.xml"/><Relationship Id="rId12" Type="http://schemas.openxmlformats.org/officeDocument/2006/relationships/chart" Target="../charts/chart61.xml"/><Relationship Id="rId17" Type="http://schemas.openxmlformats.org/officeDocument/2006/relationships/chart" Target="../charts/chart66.xml"/><Relationship Id="rId25" Type="http://schemas.openxmlformats.org/officeDocument/2006/relationships/chart" Target="../charts/chart74.xml"/><Relationship Id="rId2" Type="http://schemas.openxmlformats.org/officeDocument/2006/relationships/chart" Target="../charts/chart51.xml"/><Relationship Id="rId16" Type="http://schemas.openxmlformats.org/officeDocument/2006/relationships/chart" Target="../charts/chart65.xml"/><Relationship Id="rId20" Type="http://schemas.openxmlformats.org/officeDocument/2006/relationships/chart" Target="../charts/chart69.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24" Type="http://schemas.openxmlformats.org/officeDocument/2006/relationships/chart" Target="../charts/chart73.xml"/><Relationship Id="rId5" Type="http://schemas.openxmlformats.org/officeDocument/2006/relationships/chart" Target="../charts/chart54.xml"/><Relationship Id="rId15" Type="http://schemas.openxmlformats.org/officeDocument/2006/relationships/chart" Target="../charts/chart64.xml"/><Relationship Id="rId23" Type="http://schemas.openxmlformats.org/officeDocument/2006/relationships/chart" Target="../charts/chart72.xml"/><Relationship Id="rId10" Type="http://schemas.openxmlformats.org/officeDocument/2006/relationships/chart" Target="../charts/chart59.xml"/><Relationship Id="rId19" Type="http://schemas.openxmlformats.org/officeDocument/2006/relationships/chart" Target="../charts/chart68.xml"/><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 Id="rId22"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2.xml"/><Relationship Id="rId13" Type="http://schemas.openxmlformats.org/officeDocument/2006/relationships/chart" Target="../charts/chart87.xml"/><Relationship Id="rId18" Type="http://schemas.openxmlformats.org/officeDocument/2006/relationships/chart" Target="../charts/chart92.xml"/><Relationship Id="rId26" Type="http://schemas.openxmlformats.org/officeDocument/2006/relationships/chart" Target="../charts/chart100.xml"/><Relationship Id="rId3" Type="http://schemas.openxmlformats.org/officeDocument/2006/relationships/chart" Target="../charts/chart77.xml"/><Relationship Id="rId21" Type="http://schemas.openxmlformats.org/officeDocument/2006/relationships/chart" Target="../charts/chart95.xml"/><Relationship Id="rId7" Type="http://schemas.openxmlformats.org/officeDocument/2006/relationships/chart" Target="../charts/chart81.xml"/><Relationship Id="rId12" Type="http://schemas.openxmlformats.org/officeDocument/2006/relationships/chart" Target="../charts/chart86.xml"/><Relationship Id="rId17" Type="http://schemas.openxmlformats.org/officeDocument/2006/relationships/chart" Target="../charts/chart91.xml"/><Relationship Id="rId25" Type="http://schemas.openxmlformats.org/officeDocument/2006/relationships/chart" Target="../charts/chart99.xml"/><Relationship Id="rId2" Type="http://schemas.openxmlformats.org/officeDocument/2006/relationships/chart" Target="../charts/chart76.xml"/><Relationship Id="rId16" Type="http://schemas.openxmlformats.org/officeDocument/2006/relationships/chart" Target="../charts/chart90.xml"/><Relationship Id="rId20" Type="http://schemas.openxmlformats.org/officeDocument/2006/relationships/chart" Target="../charts/chart94.xml"/><Relationship Id="rId29" Type="http://schemas.openxmlformats.org/officeDocument/2006/relationships/chart" Target="../charts/chart103.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24" Type="http://schemas.openxmlformats.org/officeDocument/2006/relationships/chart" Target="../charts/chart98.xml"/><Relationship Id="rId5" Type="http://schemas.openxmlformats.org/officeDocument/2006/relationships/chart" Target="../charts/chart79.xml"/><Relationship Id="rId15" Type="http://schemas.openxmlformats.org/officeDocument/2006/relationships/chart" Target="../charts/chart89.xml"/><Relationship Id="rId23" Type="http://schemas.openxmlformats.org/officeDocument/2006/relationships/chart" Target="../charts/chart97.xml"/><Relationship Id="rId28" Type="http://schemas.openxmlformats.org/officeDocument/2006/relationships/chart" Target="../charts/chart102.xml"/><Relationship Id="rId10" Type="http://schemas.openxmlformats.org/officeDocument/2006/relationships/chart" Target="../charts/chart84.xml"/><Relationship Id="rId19" Type="http://schemas.openxmlformats.org/officeDocument/2006/relationships/chart" Target="../charts/chart93.xml"/><Relationship Id="rId4" Type="http://schemas.openxmlformats.org/officeDocument/2006/relationships/chart" Target="../charts/chart78.xml"/><Relationship Id="rId9" Type="http://schemas.openxmlformats.org/officeDocument/2006/relationships/chart" Target="../charts/chart83.xml"/><Relationship Id="rId14" Type="http://schemas.openxmlformats.org/officeDocument/2006/relationships/chart" Target="../charts/chart88.xml"/><Relationship Id="rId22" Type="http://schemas.openxmlformats.org/officeDocument/2006/relationships/chart" Target="../charts/chart96.xml"/><Relationship Id="rId27" Type="http://schemas.openxmlformats.org/officeDocument/2006/relationships/chart" Target="../charts/chart101.xml"/><Relationship Id="rId30" Type="http://schemas.openxmlformats.org/officeDocument/2006/relationships/chart" Target="../charts/chart104.xml"/></Relationships>
</file>

<file path=xl/drawings/drawing1.xml><?xml version="1.0" encoding="utf-8"?>
<xdr:wsDr xmlns:xdr="http://schemas.openxmlformats.org/drawingml/2006/spreadsheetDrawing" xmlns:a="http://schemas.openxmlformats.org/drawingml/2006/main">
  <xdr:oneCellAnchor>
    <xdr:from>
      <xdr:col>3</xdr:col>
      <xdr:colOff>695325</xdr:colOff>
      <xdr:row>52</xdr:row>
      <xdr:rowOff>-57150</xdr:rowOff>
    </xdr:from>
    <xdr:ext cx="3324225" cy="542925"/>
    <xdr:sp macro="" textlink="">
      <xdr:nvSpPr>
        <xdr:cNvPr id="3" name="Shape 3">
          <a:extLst>
            <a:ext uri="{FF2B5EF4-FFF2-40B4-BE49-F238E27FC236}">
              <a16:creationId xmlns:a16="http://schemas.microsoft.com/office/drawing/2014/main" id="{00000000-0008-0000-0000-000003000000}"/>
            </a:ext>
          </a:extLst>
        </xdr:cNvPr>
        <xdr:cNvSpPr/>
      </xdr:nvSpPr>
      <xdr:spPr>
        <a:xfrm>
          <a:off x="3693413" y="3518063"/>
          <a:ext cx="3305175" cy="523875"/>
        </a:xfrm>
        <a:prstGeom prst="roundRect">
          <a:avLst>
            <a:gd name="adj" fmla="val 16667"/>
          </a:avLst>
        </a:prstGeom>
        <a:noFill/>
        <a:ln w="25400" cap="flat" cmpd="sng">
          <a:solidFill>
            <a:srgbClr val="FF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2</xdr:col>
      <xdr:colOff>0</xdr:colOff>
      <xdr:row>42</xdr:row>
      <xdr:rowOff>0</xdr:rowOff>
    </xdr:from>
    <xdr:ext cx="8191500" cy="51244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70</xdr:row>
      <xdr:rowOff>0</xdr:rowOff>
    </xdr:from>
    <xdr:ext cx="8115300" cy="506730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982361859" name="Chart 75">
          <a:extLst>
            <a:ext uri="{FF2B5EF4-FFF2-40B4-BE49-F238E27FC236}">
              <a16:creationId xmlns:a16="http://schemas.microsoft.com/office/drawing/2014/main" id="{00000000-0008-0000-0800-000003A78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43073842" name="Chart 76">
          <a:extLst>
            <a:ext uri="{FF2B5EF4-FFF2-40B4-BE49-F238E27FC236}">
              <a16:creationId xmlns:a16="http://schemas.microsoft.com/office/drawing/2014/main" id="{00000000-0008-0000-0800-000032037D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807325188" name="Chart 77">
          <a:extLst>
            <a:ext uri="{FF2B5EF4-FFF2-40B4-BE49-F238E27FC236}">
              <a16:creationId xmlns:a16="http://schemas.microsoft.com/office/drawing/2014/main" id="{00000000-0008-0000-0800-00000498B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706769986" name="Chart 78">
          <a:extLst>
            <a:ext uri="{FF2B5EF4-FFF2-40B4-BE49-F238E27FC236}">
              <a16:creationId xmlns:a16="http://schemas.microsoft.com/office/drawing/2014/main" id="{00000000-0008-0000-0800-000042742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39375719" name="Chart 79">
          <a:extLst>
            <a:ext uri="{FF2B5EF4-FFF2-40B4-BE49-F238E27FC236}">
              <a16:creationId xmlns:a16="http://schemas.microsoft.com/office/drawing/2014/main" id="{00000000-0008-0000-0800-0000677EE9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845005874" name="Chart 80">
          <a:extLst>
            <a:ext uri="{FF2B5EF4-FFF2-40B4-BE49-F238E27FC236}">
              <a16:creationId xmlns:a16="http://schemas.microsoft.com/office/drawing/2014/main" id="{00000000-0008-0000-0800-0000328EF8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695051928" name="Chart 81">
          <a:extLst>
            <a:ext uri="{FF2B5EF4-FFF2-40B4-BE49-F238E27FC236}">
              <a16:creationId xmlns:a16="http://schemas.microsoft.com/office/drawing/2014/main" id="{00000000-0008-0000-0800-000098A6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314372091" name="Chart 82">
          <a:extLst>
            <a:ext uri="{FF2B5EF4-FFF2-40B4-BE49-F238E27FC236}">
              <a16:creationId xmlns:a16="http://schemas.microsoft.com/office/drawing/2014/main" id="{00000000-0008-0000-0800-0000FBB9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392836145" name="Chart 83">
          <a:extLst>
            <a:ext uri="{FF2B5EF4-FFF2-40B4-BE49-F238E27FC236}">
              <a16:creationId xmlns:a16="http://schemas.microsoft.com/office/drawing/2014/main" id="{00000000-0008-0000-0800-000031346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2037890577" name="Chart 84">
          <a:extLst>
            <a:ext uri="{FF2B5EF4-FFF2-40B4-BE49-F238E27FC236}">
              <a16:creationId xmlns:a16="http://schemas.microsoft.com/office/drawing/2014/main" id="{00000000-0008-0000-0800-000011BE77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384709160" name="Chart 85">
          <a:extLst>
            <a:ext uri="{FF2B5EF4-FFF2-40B4-BE49-F238E27FC236}">
              <a16:creationId xmlns:a16="http://schemas.microsoft.com/office/drawing/2014/main" id="{00000000-0008-0000-0800-000028FC88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420644146" name="Chart 86">
          <a:extLst>
            <a:ext uri="{FF2B5EF4-FFF2-40B4-BE49-F238E27FC236}">
              <a16:creationId xmlns:a16="http://schemas.microsoft.com/office/drawing/2014/main" id="{00000000-0008-0000-0800-0000324FAD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250754374" name="Chart 87">
          <a:extLst>
            <a:ext uri="{FF2B5EF4-FFF2-40B4-BE49-F238E27FC236}">
              <a16:creationId xmlns:a16="http://schemas.microsoft.com/office/drawing/2014/main" id="{00000000-0008-0000-0800-000046FF8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16433137" name="Chart 88">
          <a:extLst>
            <a:ext uri="{FF2B5EF4-FFF2-40B4-BE49-F238E27FC236}">
              <a16:creationId xmlns:a16="http://schemas.microsoft.com/office/drawing/2014/main" id="{00000000-0008-0000-0800-0000F12C7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499201983" name="Chart 89">
          <a:extLst>
            <a:ext uri="{FF2B5EF4-FFF2-40B4-BE49-F238E27FC236}">
              <a16:creationId xmlns:a16="http://schemas.microsoft.com/office/drawing/2014/main" id="{00000000-0008-0000-0800-0000BF015C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2131939727" name="Chart 90">
          <a:extLst>
            <a:ext uri="{FF2B5EF4-FFF2-40B4-BE49-F238E27FC236}">
              <a16:creationId xmlns:a16="http://schemas.microsoft.com/office/drawing/2014/main" id="{00000000-0008-0000-0800-00008FD11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715151297" name="Chart 91">
          <a:extLst>
            <a:ext uri="{FF2B5EF4-FFF2-40B4-BE49-F238E27FC236}">
              <a16:creationId xmlns:a16="http://schemas.microsoft.com/office/drawing/2014/main" id="{00000000-0008-0000-0800-0000C157A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2107072879" name="Chart 92">
          <a:extLst>
            <a:ext uri="{FF2B5EF4-FFF2-40B4-BE49-F238E27FC236}">
              <a16:creationId xmlns:a16="http://schemas.microsoft.com/office/drawing/2014/main" id="{00000000-0008-0000-0800-00006F6197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760338326" name="Chart 93">
          <a:extLst>
            <a:ext uri="{FF2B5EF4-FFF2-40B4-BE49-F238E27FC236}">
              <a16:creationId xmlns:a16="http://schemas.microsoft.com/office/drawing/2014/main" id="{00000000-0008-0000-0800-000096A1E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649601846" name="Chart 94">
          <a:extLst>
            <a:ext uri="{FF2B5EF4-FFF2-40B4-BE49-F238E27FC236}">
              <a16:creationId xmlns:a16="http://schemas.microsoft.com/office/drawing/2014/main" id="{00000000-0008-0000-0800-00003623B8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340920088" name="Chart 95">
          <a:extLst>
            <a:ext uri="{FF2B5EF4-FFF2-40B4-BE49-F238E27FC236}">
              <a16:creationId xmlns:a16="http://schemas.microsoft.com/office/drawing/2014/main" id="{00000000-0008-0000-0800-000018D1E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1994025322" name="Chart 96">
          <a:extLst>
            <a:ext uri="{FF2B5EF4-FFF2-40B4-BE49-F238E27FC236}">
              <a16:creationId xmlns:a16="http://schemas.microsoft.com/office/drawing/2014/main" id="{00000000-0008-0000-0800-00006A69D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783329802" name="Chart 97">
          <a:extLst>
            <a:ext uri="{FF2B5EF4-FFF2-40B4-BE49-F238E27FC236}">
              <a16:creationId xmlns:a16="http://schemas.microsoft.com/office/drawing/2014/main" id="{00000000-0008-0000-0800-00000A744B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935295591" name="Chart 98">
          <a:extLst>
            <a:ext uri="{FF2B5EF4-FFF2-40B4-BE49-F238E27FC236}">
              <a16:creationId xmlns:a16="http://schemas.microsoft.com/office/drawing/2014/main" id="{00000000-0008-0000-0800-0000677ABF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455596615" name="Chart 99">
          <a:extLst>
            <a:ext uri="{FF2B5EF4-FFF2-40B4-BE49-F238E27FC236}">
              <a16:creationId xmlns:a16="http://schemas.microsoft.com/office/drawing/2014/main" id="{00000000-0008-0000-0800-000047DA27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900125524" name="Chart 100">
          <a:extLst>
            <a:ext uri="{FF2B5EF4-FFF2-40B4-BE49-F238E27FC236}">
              <a16:creationId xmlns:a16="http://schemas.microsoft.com/office/drawing/2014/main" id="{00000000-0008-0000-0800-0000549D4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709790562" name="Chart 101">
          <a:extLst>
            <a:ext uri="{FF2B5EF4-FFF2-40B4-BE49-F238E27FC236}">
              <a16:creationId xmlns:a16="http://schemas.microsoft.com/office/drawing/2014/main" id="{00000000-0008-0000-0800-00006255E9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831606488" name="Chart 102">
          <a:extLst>
            <a:ext uri="{FF2B5EF4-FFF2-40B4-BE49-F238E27FC236}">
              <a16:creationId xmlns:a16="http://schemas.microsoft.com/office/drawing/2014/main" id="{00000000-0008-0000-0800-0000D818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34806322" name="Chart 103">
          <a:extLst>
            <a:ext uri="{FF2B5EF4-FFF2-40B4-BE49-F238E27FC236}">
              <a16:creationId xmlns:a16="http://schemas.microsoft.com/office/drawing/2014/main" id="{00000000-0008-0000-0800-000032688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984124380" name="Chart 104">
          <a:extLst>
            <a:ext uri="{FF2B5EF4-FFF2-40B4-BE49-F238E27FC236}">
              <a16:creationId xmlns:a16="http://schemas.microsoft.com/office/drawing/2014/main" id="{00000000-0008-0000-0800-0000DC8BA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160588552" name="Chart 105">
          <a:extLst>
            <a:ext uri="{FF2B5EF4-FFF2-40B4-BE49-F238E27FC236}">
              <a16:creationId xmlns:a16="http://schemas.microsoft.com/office/drawing/2014/main" id="{00000000-0008-0000-0800-000008639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179874488" name="Chart 106">
          <a:extLst>
            <a:ext uri="{FF2B5EF4-FFF2-40B4-BE49-F238E27FC236}">
              <a16:creationId xmlns:a16="http://schemas.microsoft.com/office/drawing/2014/main" id="{00000000-0008-0000-0800-0000B8AAB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22906311" name="Chart 107">
          <a:extLst>
            <a:ext uri="{FF2B5EF4-FFF2-40B4-BE49-F238E27FC236}">
              <a16:creationId xmlns:a16="http://schemas.microsoft.com/office/drawing/2014/main" id="{00000000-0008-0000-0800-0000C7855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995757140" name="Chart 108">
          <a:extLst>
            <a:ext uri="{FF2B5EF4-FFF2-40B4-BE49-F238E27FC236}">
              <a16:creationId xmlns:a16="http://schemas.microsoft.com/office/drawing/2014/main" id="{00000000-0008-0000-0800-0000540C5A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726884470" name="Chart 109">
          <a:extLst>
            <a:ext uri="{FF2B5EF4-FFF2-40B4-BE49-F238E27FC236}">
              <a16:creationId xmlns:a16="http://schemas.microsoft.com/office/drawing/2014/main" id="{00000000-0008-0000-0800-000076605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86934687" name="Chart 140">
          <a:extLst>
            <a:ext uri="{FF2B5EF4-FFF2-40B4-BE49-F238E27FC236}">
              <a16:creationId xmlns:a16="http://schemas.microsoft.com/office/drawing/2014/main" id="{00000000-0008-0000-0A00-00009F842E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410679119" name="Chart 141">
          <a:extLst>
            <a:ext uri="{FF2B5EF4-FFF2-40B4-BE49-F238E27FC236}">
              <a16:creationId xmlns:a16="http://schemas.microsoft.com/office/drawing/2014/main" id="{00000000-0008-0000-0A00-00004F4115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187433970" name="Chart 142">
          <a:extLst>
            <a:ext uri="{FF2B5EF4-FFF2-40B4-BE49-F238E27FC236}">
              <a16:creationId xmlns:a16="http://schemas.microsoft.com/office/drawing/2014/main" id="{00000000-0008-0000-0A00-0000F2CDC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058151316" name="Chart 143">
          <a:extLst>
            <a:ext uri="{FF2B5EF4-FFF2-40B4-BE49-F238E27FC236}">
              <a16:creationId xmlns:a16="http://schemas.microsoft.com/office/drawing/2014/main" id="{00000000-0008-0000-0A00-0000941B1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488943377" name="Chart 144">
          <a:extLst>
            <a:ext uri="{FF2B5EF4-FFF2-40B4-BE49-F238E27FC236}">
              <a16:creationId xmlns:a16="http://schemas.microsoft.com/office/drawing/2014/main" id="{00000000-0008-0000-0A00-000011AF24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485323334" name="Chart 145">
          <a:extLst>
            <a:ext uri="{FF2B5EF4-FFF2-40B4-BE49-F238E27FC236}">
              <a16:creationId xmlns:a16="http://schemas.microsoft.com/office/drawing/2014/main" id="{00000000-0008-0000-0A00-0000463C8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537821485" name="Chart 146">
          <a:extLst>
            <a:ext uri="{FF2B5EF4-FFF2-40B4-BE49-F238E27FC236}">
              <a16:creationId xmlns:a16="http://schemas.microsoft.com/office/drawing/2014/main" id="{00000000-0008-0000-0A00-00002D4BA9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32818078" name="Chart 147">
          <a:extLst>
            <a:ext uri="{FF2B5EF4-FFF2-40B4-BE49-F238E27FC236}">
              <a16:creationId xmlns:a16="http://schemas.microsoft.com/office/drawing/2014/main" id="{00000000-0008-0000-0A00-00009EA4EA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88455044" name="Chart 148">
          <a:extLst>
            <a:ext uri="{FF2B5EF4-FFF2-40B4-BE49-F238E27FC236}">
              <a16:creationId xmlns:a16="http://schemas.microsoft.com/office/drawing/2014/main" id="{00000000-0008-0000-0A00-00008405B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50171057" name="Chart 149">
          <a:extLst>
            <a:ext uri="{FF2B5EF4-FFF2-40B4-BE49-F238E27FC236}">
              <a16:creationId xmlns:a16="http://schemas.microsoft.com/office/drawing/2014/main" id="{00000000-0008-0000-0A00-0000B16DF3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504330271" name="Chart 150">
          <a:extLst>
            <a:ext uri="{FF2B5EF4-FFF2-40B4-BE49-F238E27FC236}">
              <a16:creationId xmlns:a16="http://schemas.microsoft.com/office/drawing/2014/main" id="{00000000-0008-0000-0A00-00001F780F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2072179441" name="Chart 151">
          <a:extLst>
            <a:ext uri="{FF2B5EF4-FFF2-40B4-BE49-F238E27FC236}">
              <a16:creationId xmlns:a16="http://schemas.microsoft.com/office/drawing/2014/main" id="{00000000-0008-0000-0A00-0000F1F28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447543573" name="Chart 152">
          <a:extLst>
            <a:ext uri="{FF2B5EF4-FFF2-40B4-BE49-F238E27FC236}">
              <a16:creationId xmlns:a16="http://schemas.microsoft.com/office/drawing/2014/main" id="{00000000-0008-0000-0A00-000015F9A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25687034" name="Chart 153">
          <a:extLst>
            <a:ext uri="{FF2B5EF4-FFF2-40B4-BE49-F238E27FC236}">
              <a16:creationId xmlns:a16="http://schemas.microsoft.com/office/drawing/2014/main" id="{00000000-0008-0000-0A00-0000FA22F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773144991" name="Chart 154">
          <a:extLst>
            <a:ext uri="{FF2B5EF4-FFF2-40B4-BE49-F238E27FC236}">
              <a16:creationId xmlns:a16="http://schemas.microsoft.com/office/drawing/2014/main" id="{00000000-0008-0000-0A00-00009F0BB0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762307754" name="Chart 155">
          <a:extLst>
            <a:ext uri="{FF2B5EF4-FFF2-40B4-BE49-F238E27FC236}">
              <a16:creationId xmlns:a16="http://schemas.microsoft.com/office/drawing/2014/main" id="{00000000-0008-0000-0A00-0000AAE46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2104406767" name="Chart 156">
          <a:extLst>
            <a:ext uri="{FF2B5EF4-FFF2-40B4-BE49-F238E27FC236}">
              <a16:creationId xmlns:a16="http://schemas.microsoft.com/office/drawing/2014/main" id="{00000000-0008-0000-0A00-0000EFB26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275650496" name="Chart 157">
          <a:extLst>
            <a:ext uri="{FF2B5EF4-FFF2-40B4-BE49-F238E27FC236}">
              <a16:creationId xmlns:a16="http://schemas.microsoft.com/office/drawing/2014/main" id="{00000000-0008-0000-0A00-0000C0176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364987199" name="Chart 158">
          <a:extLst>
            <a:ext uri="{FF2B5EF4-FFF2-40B4-BE49-F238E27FC236}">
              <a16:creationId xmlns:a16="http://schemas.microsoft.com/office/drawing/2014/main" id="{00000000-0008-0000-0A00-00003F43C1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704025307" name="Chart 159">
          <a:extLst>
            <a:ext uri="{FF2B5EF4-FFF2-40B4-BE49-F238E27FC236}">
              <a16:creationId xmlns:a16="http://schemas.microsoft.com/office/drawing/2014/main" id="{00000000-0008-0000-0A00-0000DB5C91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142680142" name="Chart 160">
          <a:extLst>
            <a:ext uri="{FF2B5EF4-FFF2-40B4-BE49-F238E27FC236}">
              <a16:creationId xmlns:a16="http://schemas.microsoft.com/office/drawing/2014/main" id="{00000000-0008-0000-0A00-00004EEA1B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239824133" name="Chart 161">
          <a:extLst>
            <a:ext uri="{FF2B5EF4-FFF2-40B4-BE49-F238E27FC236}">
              <a16:creationId xmlns:a16="http://schemas.microsoft.com/office/drawing/2014/main" id="{00000000-0008-0000-0A00-0000056D4B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552979164" name="Chart 162">
          <a:extLst>
            <a:ext uri="{FF2B5EF4-FFF2-40B4-BE49-F238E27FC236}">
              <a16:creationId xmlns:a16="http://schemas.microsoft.com/office/drawing/2014/main" id="{00000000-0008-0000-0A00-0000DCCAF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65695256" name="Chart 163">
          <a:extLst>
            <a:ext uri="{FF2B5EF4-FFF2-40B4-BE49-F238E27FC236}">
              <a16:creationId xmlns:a16="http://schemas.microsoft.com/office/drawing/2014/main" id="{00000000-0008-0000-0A00-0000186EEA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2011242798" name="Chart 164">
          <a:extLst>
            <a:ext uri="{FF2B5EF4-FFF2-40B4-BE49-F238E27FC236}">
              <a16:creationId xmlns:a16="http://schemas.microsoft.com/office/drawing/2014/main" id="{00000000-0008-0000-0A00-00002E21E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690060913" name="Chart 165">
          <a:extLst>
            <a:ext uri="{FF2B5EF4-FFF2-40B4-BE49-F238E27FC236}">
              <a16:creationId xmlns:a16="http://schemas.microsoft.com/office/drawing/2014/main" id="{00000000-0008-0000-0A00-00007148B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748340670" name="Chart 166">
          <a:extLst>
            <a:ext uri="{FF2B5EF4-FFF2-40B4-BE49-F238E27FC236}">
              <a16:creationId xmlns:a16="http://schemas.microsoft.com/office/drawing/2014/main" id="{00000000-0008-0000-0A00-0000BE8F35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580628088" name="Chart 167">
          <a:extLst>
            <a:ext uri="{FF2B5EF4-FFF2-40B4-BE49-F238E27FC236}">
              <a16:creationId xmlns:a16="http://schemas.microsoft.com/office/drawing/2014/main" id="{00000000-0008-0000-0A00-000078AE9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57867203" name="Chart 168">
          <a:extLst>
            <a:ext uri="{FF2B5EF4-FFF2-40B4-BE49-F238E27FC236}">
              <a16:creationId xmlns:a16="http://schemas.microsoft.com/office/drawing/2014/main" id="{00000000-0008-0000-0A00-0000C349E5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80681673" name="Chart 169">
          <a:extLst>
            <a:ext uri="{FF2B5EF4-FFF2-40B4-BE49-F238E27FC236}">
              <a16:creationId xmlns:a16="http://schemas.microsoft.com/office/drawing/2014/main" id="{00000000-0008-0000-0A00-0000C91ACF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2091350232" name="Chart 170">
          <a:extLst>
            <a:ext uri="{FF2B5EF4-FFF2-40B4-BE49-F238E27FC236}">
              <a16:creationId xmlns:a16="http://schemas.microsoft.com/office/drawing/2014/main" id="{00000000-0008-0000-0A00-0000D878A7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958181933" name="Chart 171">
          <a:extLst>
            <a:ext uri="{FF2B5EF4-FFF2-40B4-BE49-F238E27FC236}">
              <a16:creationId xmlns:a16="http://schemas.microsoft.com/office/drawing/2014/main" id="{00000000-0008-0000-0A00-00002DB21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034802197" name="Chart 172">
          <a:extLst>
            <a:ext uri="{FF2B5EF4-FFF2-40B4-BE49-F238E27FC236}">
              <a16:creationId xmlns:a16="http://schemas.microsoft.com/office/drawing/2014/main" id="{00000000-0008-0000-0A00-000015D4AD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26370465" name="Chart 173">
          <a:extLst>
            <a:ext uri="{FF2B5EF4-FFF2-40B4-BE49-F238E27FC236}">
              <a16:creationId xmlns:a16="http://schemas.microsoft.com/office/drawing/2014/main" id="{00000000-0008-0000-0A00-0000A190FA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1262553067" name="Chart 174">
          <a:extLst>
            <a:ext uri="{FF2B5EF4-FFF2-40B4-BE49-F238E27FC236}">
              <a16:creationId xmlns:a16="http://schemas.microsoft.com/office/drawing/2014/main" id="{00000000-0008-0000-0A00-0000EB074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31</xdr:row>
      <xdr:rowOff>0</xdr:rowOff>
    </xdr:from>
    <xdr:ext cx="7467600" cy="3962400"/>
    <xdr:graphicFrame macro="">
      <xdr:nvGraphicFramePr>
        <xdr:cNvPr id="1785835357" name="Chart 175">
          <a:extLst>
            <a:ext uri="{FF2B5EF4-FFF2-40B4-BE49-F238E27FC236}">
              <a16:creationId xmlns:a16="http://schemas.microsoft.com/office/drawing/2014/main" id="{00000000-0008-0000-0A00-00005DAF71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0</xdr:colOff>
      <xdr:row>53</xdr:row>
      <xdr:rowOff>47625</xdr:rowOff>
    </xdr:from>
    <xdr:ext cx="7467600" cy="3905250"/>
    <xdr:graphicFrame macro="">
      <xdr:nvGraphicFramePr>
        <xdr:cNvPr id="192881306" name="Chart 176">
          <a:extLst>
            <a:ext uri="{FF2B5EF4-FFF2-40B4-BE49-F238E27FC236}">
              <a16:creationId xmlns:a16="http://schemas.microsoft.com/office/drawing/2014/main" id="{00000000-0008-0000-0A00-00009A227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0</xdr:colOff>
      <xdr:row>77</xdr:row>
      <xdr:rowOff>0</xdr:rowOff>
    </xdr:from>
    <xdr:ext cx="7467600" cy="3752850"/>
    <xdr:graphicFrame macro="">
      <xdr:nvGraphicFramePr>
        <xdr:cNvPr id="927082666" name="Chart 177">
          <a:extLst>
            <a:ext uri="{FF2B5EF4-FFF2-40B4-BE49-F238E27FC236}">
              <a16:creationId xmlns:a16="http://schemas.microsoft.com/office/drawing/2014/main" id="{00000000-0008-0000-0A00-0000AA284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0</xdr:col>
      <xdr:colOff>19050</xdr:colOff>
      <xdr:row>98</xdr:row>
      <xdr:rowOff>28575</xdr:rowOff>
    </xdr:from>
    <xdr:ext cx="7448550" cy="3733800"/>
    <xdr:graphicFrame macro="">
      <xdr:nvGraphicFramePr>
        <xdr:cNvPr id="2041635772" name="Chart 178">
          <a:extLst>
            <a:ext uri="{FF2B5EF4-FFF2-40B4-BE49-F238E27FC236}">
              <a16:creationId xmlns:a16="http://schemas.microsoft.com/office/drawing/2014/main" id="{00000000-0008-0000-0A00-0000BCE3B0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fLocksWithSheet="0"/>
  </xdr:oneCellAnchor>
  <xdr:oneCellAnchor>
    <xdr:from>
      <xdr:col>0</xdr:col>
      <xdr:colOff>0</xdr:colOff>
      <xdr:row>119</xdr:row>
      <xdr:rowOff>19050</xdr:rowOff>
    </xdr:from>
    <xdr:ext cx="7467600" cy="3724275"/>
    <xdr:graphicFrame macro="">
      <xdr:nvGraphicFramePr>
        <xdr:cNvPr id="1119504636" name="Chart 179">
          <a:extLst>
            <a:ext uri="{FF2B5EF4-FFF2-40B4-BE49-F238E27FC236}">
              <a16:creationId xmlns:a16="http://schemas.microsoft.com/office/drawing/2014/main" id="{00000000-0008-0000-0A00-0000FC48BA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997963797" name="Chart 180">
          <a:extLst>
            <a:ext uri="{FF2B5EF4-FFF2-40B4-BE49-F238E27FC236}">
              <a16:creationId xmlns:a16="http://schemas.microsoft.com/office/drawing/2014/main" id="{00000000-0008-0000-0B00-0000158216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130307832" name="Chart 181">
          <a:extLst>
            <a:ext uri="{FF2B5EF4-FFF2-40B4-BE49-F238E27FC236}">
              <a16:creationId xmlns:a16="http://schemas.microsoft.com/office/drawing/2014/main" id="{00000000-0008-0000-0B00-0000F8EAF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173747701" name="Chart 182">
          <a:extLst>
            <a:ext uri="{FF2B5EF4-FFF2-40B4-BE49-F238E27FC236}">
              <a16:creationId xmlns:a16="http://schemas.microsoft.com/office/drawing/2014/main" id="{00000000-0008-0000-0B00-0000F5F7F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90541327" name="Chart 183">
          <a:extLst>
            <a:ext uri="{FF2B5EF4-FFF2-40B4-BE49-F238E27FC236}">
              <a16:creationId xmlns:a16="http://schemas.microsoft.com/office/drawing/2014/main" id="{00000000-0008-0000-0B00-00000F5FAF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031723320" name="Chart 184">
          <a:extLst>
            <a:ext uri="{FF2B5EF4-FFF2-40B4-BE49-F238E27FC236}">
              <a16:creationId xmlns:a16="http://schemas.microsoft.com/office/drawing/2014/main" id="{00000000-0008-0000-0B00-000038D97E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985787595" name="Chart 185">
          <a:extLst>
            <a:ext uri="{FF2B5EF4-FFF2-40B4-BE49-F238E27FC236}">
              <a16:creationId xmlns:a16="http://schemas.microsoft.com/office/drawing/2014/main" id="{00000000-0008-0000-0B00-0000CBB65C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429115648" name="Chart 186">
          <a:extLst>
            <a:ext uri="{FF2B5EF4-FFF2-40B4-BE49-F238E27FC236}">
              <a16:creationId xmlns:a16="http://schemas.microsoft.com/office/drawing/2014/main" id="{00000000-0008-0000-0B00-000000C99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334791802" name="Chart 187">
          <a:extLst>
            <a:ext uri="{FF2B5EF4-FFF2-40B4-BE49-F238E27FC236}">
              <a16:creationId xmlns:a16="http://schemas.microsoft.com/office/drawing/2014/main" id="{00000000-0008-0000-0B00-00007A84F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7622775" name="Chart 188">
          <a:extLst>
            <a:ext uri="{FF2B5EF4-FFF2-40B4-BE49-F238E27FC236}">
              <a16:creationId xmlns:a16="http://schemas.microsoft.com/office/drawing/2014/main" id="{00000000-0008-0000-0B00-0000778BC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391635723" name="Chart 189">
          <a:extLst>
            <a:ext uri="{FF2B5EF4-FFF2-40B4-BE49-F238E27FC236}">
              <a16:creationId xmlns:a16="http://schemas.microsoft.com/office/drawing/2014/main" id="{00000000-0008-0000-0B00-00000BADF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45274473" name="Chart 190">
          <a:extLst>
            <a:ext uri="{FF2B5EF4-FFF2-40B4-BE49-F238E27FC236}">
              <a16:creationId xmlns:a16="http://schemas.microsoft.com/office/drawing/2014/main" id="{00000000-0008-0000-0B00-000069B6A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910402141" name="Chart 191">
          <a:extLst>
            <a:ext uri="{FF2B5EF4-FFF2-40B4-BE49-F238E27FC236}">
              <a16:creationId xmlns:a16="http://schemas.microsoft.com/office/drawing/2014/main" id="{00000000-0008-0000-0B00-00005D6CD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607401455" name="Chart 192">
          <a:extLst>
            <a:ext uri="{FF2B5EF4-FFF2-40B4-BE49-F238E27FC236}">
              <a16:creationId xmlns:a16="http://schemas.microsoft.com/office/drawing/2014/main" id="{00000000-0008-0000-0B00-0000EFFFC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627522211" name="Chart 193">
          <a:extLst>
            <a:ext uri="{FF2B5EF4-FFF2-40B4-BE49-F238E27FC236}">
              <a16:creationId xmlns:a16="http://schemas.microsoft.com/office/drawing/2014/main" id="{00000000-0008-0000-0B00-0000A3040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939798215" name="Chart 194">
          <a:extLst>
            <a:ext uri="{FF2B5EF4-FFF2-40B4-BE49-F238E27FC236}">
              <a16:creationId xmlns:a16="http://schemas.microsoft.com/office/drawing/2014/main" id="{00000000-0008-0000-0B00-0000C72E0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702756183" name="Chart 195">
          <a:extLst>
            <a:ext uri="{FF2B5EF4-FFF2-40B4-BE49-F238E27FC236}">
              <a16:creationId xmlns:a16="http://schemas.microsoft.com/office/drawing/2014/main" id="{00000000-0008-0000-0B00-00005735E3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619404055" name="Chart 196">
          <a:extLst>
            <a:ext uri="{FF2B5EF4-FFF2-40B4-BE49-F238E27FC236}">
              <a16:creationId xmlns:a16="http://schemas.microsoft.com/office/drawing/2014/main" id="{00000000-0008-0000-0B00-0000175BE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1314860725" name="Chart 197">
          <a:extLst>
            <a:ext uri="{FF2B5EF4-FFF2-40B4-BE49-F238E27FC236}">
              <a16:creationId xmlns:a16="http://schemas.microsoft.com/office/drawing/2014/main" id="{00000000-0008-0000-0B00-0000B52E5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2077345491" name="Chart 198">
          <a:extLst>
            <a:ext uri="{FF2B5EF4-FFF2-40B4-BE49-F238E27FC236}">
              <a16:creationId xmlns:a16="http://schemas.microsoft.com/office/drawing/2014/main" id="{00000000-0008-0000-0B00-0000D3C6D1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360604208" name="Chart 199">
          <a:extLst>
            <a:ext uri="{FF2B5EF4-FFF2-40B4-BE49-F238E27FC236}">
              <a16:creationId xmlns:a16="http://schemas.microsoft.com/office/drawing/2014/main" id="{00000000-0008-0000-0B00-000030627E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986214209" name="Chart 200">
          <a:extLst>
            <a:ext uri="{FF2B5EF4-FFF2-40B4-BE49-F238E27FC236}">
              <a16:creationId xmlns:a16="http://schemas.microsoft.com/office/drawing/2014/main" id="{00000000-0008-0000-0B00-000041396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583017415" name="Chart 201">
          <a:extLst>
            <a:ext uri="{FF2B5EF4-FFF2-40B4-BE49-F238E27FC236}">
              <a16:creationId xmlns:a16="http://schemas.microsoft.com/office/drawing/2014/main" id="{00000000-0008-0000-0B00-0000C723C0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791518664" name="Chart 202">
          <a:extLst>
            <a:ext uri="{FF2B5EF4-FFF2-40B4-BE49-F238E27FC236}">
              <a16:creationId xmlns:a16="http://schemas.microsoft.com/office/drawing/2014/main" id="{00000000-0008-0000-0B00-0000C867C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912505545" name="Chart 203">
          <a:extLst>
            <a:ext uri="{FF2B5EF4-FFF2-40B4-BE49-F238E27FC236}">
              <a16:creationId xmlns:a16="http://schemas.microsoft.com/office/drawing/2014/main" id="{00000000-0008-0000-0B00-0000C9BA6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442812734" name="Chart 204">
          <a:extLst>
            <a:ext uri="{FF2B5EF4-FFF2-40B4-BE49-F238E27FC236}">
              <a16:creationId xmlns:a16="http://schemas.microsoft.com/office/drawing/2014/main" id="{00000000-0008-0000-0B00-00003E93FF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773410595" name="Chart 205">
          <a:extLst>
            <a:ext uri="{FF2B5EF4-FFF2-40B4-BE49-F238E27FC236}">
              <a16:creationId xmlns:a16="http://schemas.microsoft.com/office/drawing/2014/main" id="{00000000-0008-0000-0B00-00002319B4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970467313" name="Chart 206">
          <a:extLst>
            <a:ext uri="{FF2B5EF4-FFF2-40B4-BE49-F238E27FC236}">
              <a16:creationId xmlns:a16="http://schemas.microsoft.com/office/drawing/2014/main" id="{00000000-0008-0000-0B00-0000F127D8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395987782" name="Chart 207">
          <a:extLst>
            <a:ext uri="{FF2B5EF4-FFF2-40B4-BE49-F238E27FC236}">
              <a16:creationId xmlns:a16="http://schemas.microsoft.com/office/drawing/2014/main" id="{00000000-0008-0000-0B00-0000461535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24954845" name="Chart 208">
          <a:extLst>
            <a:ext uri="{FF2B5EF4-FFF2-40B4-BE49-F238E27FC236}">
              <a16:creationId xmlns:a16="http://schemas.microsoft.com/office/drawing/2014/main" id="{00000000-0008-0000-0B00-0000DDC77C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1734647385" name="Chart 209">
          <a:extLst>
            <a:ext uri="{FF2B5EF4-FFF2-40B4-BE49-F238E27FC236}">
              <a16:creationId xmlns:a16="http://schemas.microsoft.com/office/drawing/2014/main" id="{00000000-0008-0000-0B00-0000599E64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1652803690" name="Chart 210">
          <a:extLst>
            <a:ext uri="{FF2B5EF4-FFF2-40B4-BE49-F238E27FC236}">
              <a16:creationId xmlns:a16="http://schemas.microsoft.com/office/drawing/2014/main" id="{00000000-0008-0000-0B00-00006AC883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1764755298" name="Chart 211">
          <a:extLst>
            <a:ext uri="{FF2B5EF4-FFF2-40B4-BE49-F238E27FC236}">
              <a16:creationId xmlns:a16="http://schemas.microsoft.com/office/drawing/2014/main" id="{00000000-0008-0000-0B00-0000620730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404358829" name="Chart 212">
          <a:extLst>
            <a:ext uri="{FF2B5EF4-FFF2-40B4-BE49-F238E27FC236}">
              <a16:creationId xmlns:a16="http://schemas.microsoft.com/office/drawing/2014/main" id="{00000000-0008-0000-0B00-0000ADD0B4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57193605" name="Chart 213">
          <a:extLst>
            <a:ext uri="{FF2B5EF4-FFF2-40B4-BE49-F238E27FC236}">
              <a16:creationId xmlns:a16="http://schemas.microsoft.com/office/drawing/2014/main" id="{00000000-0008-0000-0B00-00008521E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1320345004" name="Chart 214">
          <a:extLst>
            <a:ext uri="{FF2B5EF4-FFF2-40B4-BE49-F238E27FC236}">
              <a16:creationId xmlns:a16="http://schemas.microsoft.com/office/drawing/2014/main" id="{00000000-0008-0000-0B00-0000ACDDB2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31</xdr:row>
      <xdr:rowOff>0</xdr:rowOff>
    </xdr:from>
    <xdr:ext cx="7467600" cy="3962400"/>
    <xdr:graphicFrame macro="">
      <xdr:nvGraphicFramePr>
        <xdr:cNvPr id="317226938" name="Chart 215">
          <a:extLst>
            <a:ext uri="{FF2B5EF4-FFF2-40B4-BE49-F238E27FC236}">
              <a16:creationId xmlns:a16="http://schemas.microsoft.com/office/drawing/2014/main" id="{00000000-0008-0000-0B00-0000BA7FE8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0</xdr:colOff>
      <xdr:row>53</xdr:row>
      <xdr:rowOff>47625</xdr:rowOff>
    </xdr:from>
    <xdr:ext cx="7467600" cy="3905250"/>
    <xdr:graphicFrame macro="">
      <xdr:nvGraphicFramePr>
        <xdr:cNvPr id="690265202" name="Chart 216">
          <a:extLst>
            <a:ext uri="{FF2B5EF4-FFF2-40B4-BE49-F238E27FC236}">
              <a16:creationId xmlns:a16="http://schemas.microsoft.com/office/drawing/2014/main" id="{00000000-0008-0000-0B00-0000729C2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0</xdr:colOff>
      <xdr:row>77</xdr:row>
      <xdr:rowOff>0</xdr:rowOff>
    </xdr:from>
    <xdr:ext cx="7467600" cy="3752850"/>
    <xdr:graphicFrame macro="">
      <xdr:nvGraphicFramePr>
        <xdr:cNvPr id="1953881625" name="Chart 217">
          <a:extLst>
            <a:ext uri="{FF2B5EF4-FFF2-40B4-BE49-F238E27FC236}">
              <a16:creationId xmlns:a16="http://schemas.microsoft.com/office/drawing/2014/main" id="{00000000-0008-0000-0B00-000019DE7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0</xdr:col>
      <xdr:colOff>19050</xdr:colOff>
      <xdr:row>98</xdr:row>
      <xdr:rowOff>28575</xdr:rowOff>
    </xdr:from>
    <xdr:ext cx="7448550" cy="3733800"/>
    <xdr:graphicFrame macro="">
      <xdr:nvGraphicFramePr>
        <xdr:cNvPr id="1902747130" name="Chart 218">
          <a:extLst>
            <a:ext uri="{FF2B5EF4-FFF2-40B4-BE49-F238E27FC236}">
              <a16:creationId xmlns:a16="http://schemas.microsoft.com/office/drawing/2014/main" id="{00000000-0008-0000-0B00-0000FA9D69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fLocksWithSheet="0"/>
  </xdr:oneCellAnchor>
  <xdr:oneCellAnchor>
    <xdr:from>
      <xdr:col>0</xdr:col>
      <xdr:colOff>0</xdr:colOff>
      <xdr:row>119</xdr:row>
      <xdr:rowOff>19050</xdr:rowOff>
    </xdr:from>
    <xdr:ext cx="7467600" cy="3724275"/>
    <xdr:graphicFrame macro="">
      <xdr:nvGraphicFramePr>
        <xdr:cNvPr id="298141453" name="Chart 219">
          <a:extLst>
            <a:ext uri="{FF2B5EF4-FFF2-40B4-BE49-F238E27FC236}">
              <a16:creationId xmlns:a16="http://schemas.microsoft.com/office/drawing/2014/main" id="{00000000-0008-0000-0B00-00000D47C5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fLocksWithSheet="0"/>
  </xdr:oneCellAnchor>
  <xdr:oneCellAnchor>
    <xdr:from>
      <xdr:col>0</xdr:col>
      <xdr:colOff>0</xdr:colOff>
      <xdr:row>31</xdr:row>
      <xdr:rowOff>0</xdr:rowOff>
    </xdr:from>
    <xdr:ext cx="7467600" cy="3962400"/>
    <xdr:graphicFrame macro="">
      <xdr:nvGraphicFramePr>
        <xdr:cNvPr id="420057812" name="Chart 220">
          <a:extLst>
            <a:ext uri="{FF2B5EF4-FFF2-40B4-BE49-F238E27FC236}">
              <a16:creationId xmlns:a16="http://schemas.microsoft.com/office/drawing/2014/main" id="{00000000-0008-0000-0B00-0000D49209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fLocksWithSheet="0"/>
  </xdr:oneCellAnchor>
  <xdr:oneCellAnchor>
    <xdr:from>
      <xdr:col>0</xdr:col>
      <xdr:colOff>0</xdr:colOff>
      <xdr:row>53</xdr:row>
      <xdr:rowOff>47625</xdr:rowOff>
    </xdr:from>
    <xdr:ext cx="7467600" cy="3905250"/>
    <xdr:graphicFrame macro="">
      <xdr:nvGraphicFramePr>
        <xdr:cNvPr id="96415821" name="Chart 221">
          <a:extLst>
            <a:ext uri="{FF2B5EF4-FFF2-40B4-BE49-F238E27FC236}">
              <a16:creationId xmlns:a16="http://schemas.microsoft.com/office/drawing/2014/main" id="{00000000-0008-0000-0B00-00004D30B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fLocksWithSheet="0"/>
  </xdr:oneCellAnchor>
  <xdr:oneCellAnchor>
    <xdr:from>
      <xdr:col>0</xdr:col>
      <xdr:colOff>0</xdr:colOff>
      <xdr:row>77</xdr:row>
      <xdr:rowOff>0</xdr:rowOff>
    </xdr:from>
    <xdr:ext cx="7467600" cy="3752850"/>
    <xdr:graphicFrame macro="">
      <xdr:nvGraphicFramePr>
        <xdr:cNvPr id="1416845465" name="Chart 222">
          <a:extLst>
            <a:ext uri="{FF2B5EF4-FFF2-40B4-BE49-F238E27FC236}">
              <a16:creationId xmlns:a16="http://schemas.microsoft.com/office/drawing/2014/main" id="{00000000-0008-0000-0B00-0000995873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fLocksWithSheet="0"/>
  </xdr:oneCellAnchor>
  <xdr:oneCellAnchor>
    <xdr:from>
      <xdr:col>0</xdr:col>
      <xdr:colOff>19050</xdr:colOff>
      <xdr:row>98</xdr:row>
      <xdr:rowOff>28575</xdr:rowOff>
    </xdr:from>
    <xdr:ext cx="7448550" cy="3733800"/>
    <xdr:graphicFrame macro="">
      <xdr:nvGraphicFramePr>
        <xdr:cNvPr id="1234397510" name="Chart 223">
          <a:extLst>
            <a:ext uri="{FF2B5EF4-FFF2-40B4-BE49-F238E27FC236}">
              <a16:creationId xmlns:a16="http://schemas.microsoft.com/office/drawing/2014/main" id="{00000000-0008-0000-0B00-0000466993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fLocksWithSheet="0"/>
  </xdr:oneCellAnchor>
  <xdr:oneCellAnchor>
    <xdr:from>
      <xdr:col>0</xdr:col>
      <xdr:colOff>0</xdr:colOff>
      <xdr:row>119</xdr:row>
      <xdr:rowOff>19050</xdr:rowOff>
    </xdr:from>
    <xdr:ext cx="7467600" cy="3724275"/>
    <xdr:graphicFrame macro="">
      <xdr:nvGraphicFramePr>
        <xdr:cNvPr id="1593065256" name="Chart 224">
          <a:extLst>
            <a:ext uri="{FF2B5EF4-FFF2-40B4-BE49-F238E27FC236}">
              <a16:creationId xmlns:a16="http://schemas.microsoft.com/office/drawing/2014/main" id="{00000000-0008-0000-0B00-0000283FF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773329252" name="Chart 225">
          <a:extLst>
            <a:ext uri="{FF2B5EF4-FFF2-40B4-BE49-F238E27FC236}">
              <a16:creationId xmlns:a16="http://schemas.microsoft.com/office/drawing/2014/main" id="{00000000-0008-0000-0C00-000064DBB2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663261891" name="Chart 226">
          <a:extLst>
            <a:ext uri="{FF2B5EF4-FFF2-40B4-BE49-F238E27FC236}">
              <a16:creationId xmlns:a16="http://schemas.microsoft.com/office/drawing/2014/main" id="{00000000-0008-0000-0C00-0000C35C23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977733216" name="Chart 227">
          <a:extLst>
            <a:ext uri="{FF2B5EF4-FFF2-40B4-BE49-F238E27FC236}">
              <a16:creationId xmlns:a16="http://schemas.microsoft.com/office/drawing/2014/main" id="{00000000-0008-0000-0C00-000060D0E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12558694" name="Chart 228">
          <a:extLst>
            <a:ext uri="{FF2B5EF4-FFF2-40B4-BE49-F238E27FC236}">
              <a16:creationId xmlns:a16="http://schemas.microsoft.com/office/drawing/2014/main" id="{00000000-0008-0000-0C00-000066D027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001844" name="Chart 229">
          <a:extLst>
            <a:ext uri="{FF2B5EF4-FFF2-40B4-BE49-F238E27FC236}">
              <a16:creationId xmlns:a16="http://schemas.microsoft.com/office/drawing/2014/main" id="{00000000-0008-0000-0C00-0000F4DFA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104967515" name="Chart 230">
          <a:extLst>
            <a:ext uri="{FF2B5EF4-FFF2-40B4-BE49-F238E27FC236}">
              <a16:creationId xmlns:a16="http://schemas.microsoft.com/office/drawing/2014/main" id="{00000000-0008-0000-0C00-00005B77D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479944402" name="Chart 231">
          <a:extLst>
            <a:ext uri="{FF2B5EF4-FFF2-40B4-BE49-F238E27FC236}">
              <a16:creationId xmlns:a16="http://schemas.microsoft.com/office/drawing/2014/main" id="{00000000-0008-0000-0C00-0000D25E9B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220429850" name="Chart 232">
          <a:extLst>
            <a:ext uri="{FF2B5EF4-FFF2-40B4-BE49-F238E27FC236}">
              <a16:creationId xmlns:a16="http://schemas.microsoft.com/office/drawing/2014/main" id="{00000000-0008-0000-0C00-00001A48B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47190003" name="Chart 233">
          <a:extLst>
            <a:ext uri="{FF2B5EF4-FFF2-40B4-BE49-F238E27FC236}">
              <a16:creationId xmlns:a16="http://schemas.microsoft.com/office/drawing/2014/main" id="{00000000-0008-0000-0C00-0000F39B56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50888295" name="Chart 234">
          <a:extLst>
            <a:ext uri="{FF2B5EF4-FFF2-40B4-BE49-F238E27FC236}">
              <a16:creationId xmlns:a16="http://schemas.microsoft.com/office/drawing/2014/main" id="{00000000-0008-0000-0C00-0000677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072637705" name="Chart 235">
          <a:extLst>
            <a:ext uri="{FF2B5EF4-FFF2-40B4-BE49-F238E27FC236}">
              <a16:creationId xmlns:a16="http://schemas.microsoft.com/office/drawing/2014/main" id="{00000000-0008-0000-0C00-00000927EF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831494556" name="Chart 236">
          <a:extLst>
            <a:ext uri="{FF2B5EF4-FFF2-40B4-BE49-F238E27FC236}">
              <a16:creationId xmlns:a16="http://schemas.microsoft.com/office/drawing/2014/main" id="{00000000-0008-0000-0C00-00009C632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80999394" name="Chart 237">
          <a:extLst>
            <a:ext uri="{FF2B5EF4-FFF2-40B4-BE49-F238E27FC236}">
              <a16:creationId xmlns:a16="http://schemas.microsoft.com/office/drawing/2014/main" id="{00000000-0008-0000-0C00-0000E2F3D3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28809273" name="Chart 238">
          <a:extLst>
            <a:ext uri="{FF2B5EF4-FFF2-40B4-BE49-F238E27FC236}">
              <a16:creationId xmlns:a16="http://schemas.microsoft.com/office/drawing/2014/main" id="{00000000-0008-0000-0C00-0000396A01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937797850" name="Chart 239">
          <a:extLst>
            <a:ext uri="{FF2B5EF4-FFF2-40B4-BE49-F238E27FC236}">
              <a16:creationId xmlns:a16="http://schemas.microsoft.com/office/drawing/2014/main" id="{00000000-0008-0000-0C00-0000DA728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4167164" name="Chart 240">
          <a:extLst>
            <a:ext uri="{FF2B5EF4-FFF2-40B4-BE49-F238E27FC236}">
              <a16:creationId xmlns:a16="http://schemas.microsoft.com/office/drawing/2014/main" id="{00000000-0008-0000-0C00-0000FC490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486168886" name="Chart 241">
          <a:extLst>
            <a:ext uri="{FF2B5EF4-FFF2-40B4-BE49-F238E27FC236}">
              <a16:creationId xmlns:a16="http://schemas.microsoft.com/office/drawing/2014/main" id="{00000000-0008-0000-0C00-00003659FA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1785488181" name="Chart 242">
          <a:extLst>
            <a:ext uri="{FF2B5EF4-FFF2-40B4-BE49-F238E27FC236}">
              <a16:creationId xmlns:a16="http://schemas.microsoft.com/office/drawing/2014/main" id="{00000000-0008-0000-0C00-000035636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903260332" name="Chart 243">
          <a:extLst>
            <a:ext uri="{FF2B5EF4-FFF2-40B4-BE49-F238E27FC236}">
              <a16:creationId xmlns:a16="http://schemas.microsoft.com/office/drawing/2014/main" id="{00000000-0008-0000-0C00-0000AC727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723159928" name="Chart 244">
          <a:extLst>
            <a:ext uri="{FF2B5EF4-FFF2-40B4-BE49-F238E27FC236}">
              <a16:creationId xmlns:a16="http://schemas.microsoft.com/office/drawing/2014/main" id="{00000000-0008-0000-0C00-00007855B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691304358" name="Chart 245">
          <a:extLst>
            <a:ext uri="{FF2B5EF4-FFF2-40B4-BE49-F238E27FC236}">
              <a16:creationId xmlns:a16="http://schemas.microsoft.com/office/drawing/2014/main" id="{00000000-0008-0000-0C00-0000A6773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1243566625" name="Chart 246">
          <a:extLst>
            <a:ext uri="{FF2B5EF4-FFF2-40B4-BE49-F238E27FC236}">
              <a16:creationId xmlns:a16="http://schemas.microsoft.com/office/drawing/2014/main" id="{00000000-0008-0000-0C00-000021521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2133032776" name="Chart 247">
          <a:extLst>
            <a:ext uri="{FF2B5EF4-FFF2-40B4-BE49-F238E27FC236}">
              <a16:creationId xmlns:a16="http://schemas.microsoft.com/office/drawing/2014/main" id="{00000000-0008-0000-0C00-0000487F23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23259609" name="Chart 248">
          <a:extLst>
            <a:ext uri="{FF2B5EF4-FFF2-40B4-BE49-F238E27FC236}">
              <a16:creationId xmlns:a16="http://schemas.microsoft.com/office/drawing/2014/main" id="{00000000-0008-0000-0C00-0000D956D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769491218" name="Chart 249">
          <a:extLst>
            <a:ext uri="{FF2B5EF4-FFF2-40B4-BE49-F238E27FC236}">
              <a16:creationId xmlns:a16="http://schemas.microsoft.com/office/drawing/2014/main" id="{00000000-0008-0000-0C00-0000124B78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66131688" name="Chart 250">
          <a:extLst>
            <a:ext uri="{FF2B5EF4-FFF2-40B4-BE49-F238E27FC236}">
              <a16:creationId xmlns:a16="http://schemas.microsoft.com/office/drawing/2014/main" id="{00000000-0008-0000-0C00-0000E816F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2993176" name="Chart 251">
          <a:extLst>
            <a:ext uri="{FF2B5EF4-FFF2-40B4-BE49-F238E27FC236}">
              <a16:creationId xmlns:a16="http://schemas.microsoft.com/office/drawing/2014/main" id="{00000000-0008-0000-0C00-00009842C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974534426" name="Chart 252">
          <a:extLst>
            <a:ext uri="{FF2B5EF4-FFF2-40B4-BE49-F238E27FC236}">
              <a16:creationId xmlns:a16="http://schemas.microsoft.com/office/drawing/2014/main" id="{00000000-0008-0000-0C00-00001A01B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86096653" name="Chart 253">
          <a:extLst>
            <a:ext uri="{FF2B5EF4-FFF2-40B4-BE49-F238E27FC236}">
              <a16:creationId xmlns:a16="http://schemas.microsoft.com/office/drawing/2014/main" id="{00000000-0008-0000-0C00-00000D9C1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639723578" name="Chart 254">
          <a:extLst>
            <a:ext uri="{FF2B5EF4-FFF2-40B4-BE49-F238E27FC236}">
              <a16:creationId xmlns:a16="http://schemas.microsoft.com/office/drawing/2014/main" id="{00000000-0008-0000-0C00-00003A682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531286334" name="Chart 255">
          <a:extLst>
            <a:ext uri="{FF2B5EF4-FFF2-40B4-BE49-F238E27FC236}">
              <a16:creationId xmlns:a16="http://schemas.microsoft.com/office/drawing/2014/main" id="{00000000-0008-0000-0C00-00003EC9AA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2107931705" name="Chart 256">
          <a:extLst>
            <a:ext uri="{FF2B5EF4-FFF2-40B4-BE49-F238E27FC236}">
              <a16:creationId xmlns:a16="http://schemas.microsoft.com/office/drawing/2014/main" id="{00000000-0008-0000-0C00-0000397CA4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051387241" name="Chart 257">
          <a:extLst>
            <a:ext uri="{FF2B5EF4-FFF2-40B4-BE49-F238E27FC236}">
              <a16:creationId xmlns:a16="http://schemas.microsoft.com/office/drawing/2014/main" id="{00000000-0008-0000-0C00-000069E5A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2007325243" name="Chart 258">
          <a:extLst>
            <a:ext uri="{FF2B5EF4-FFF2-40B4-BE49-F238E27FC236}">
              <a16:creationId xmlns:a16="http://schemas.microsoft.com/office/drawing/2014/main" id="{00000000-0008-0000-0C00-00003B5AA5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284130221" name="Chart 259">
          <a:extLst>
            <a:ext uri="{FF2B5EF4-FFF2-40B4-BE49-F238E27FC236}">
              <a16:creationId xmlns:a16="http://schemas.microsoft.com/office/drawing/2014/main" id="{00000000-0008-0000-0C00-0000AD7BEF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31</xdr:row>
      <xdr:rowOff>0</xdr:rowOff>
    </xdr:from>
    <xdr:ext cx="7467600" cy="3962400"/>
    <xdr:graphicFrame macro="">
      <xdr:nvGraphicFramePr>
        <xdr:cNvPr id="533012602" name="Chart 260">
          <a:extLst>
            <a:ext uri="{FF2B5EF4-FFF2-40B4-BE49-F238E27FC236}">
              <a16:creationId xmlns:a16="http://schemas.microsoft.com/office/drawing/2014/main" id="{00000000-0008-0000-0C00-00007A20C5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0</xdr:colOff>
      <xdr:row>53</xdr:row>
      <xdr:rowOff>47625</xdr:rowOff>
    </xdr:from>
    <xdr:ext cx="7467600" cy="3905250"/>
    <xdr:graphicFrame macro="">
      <xdr:nvGraphicFramePr>
        <xdr:cNvPr id="1375445388" name="Chart 261">
          <a:extLst>
            <a:ext uri="{FF2B5EF4-FFF2-40B4-BE49-F238E27FC236}">
              <a16:creationId xmlns:a16="http://schemas.microsoft.com/office/drawing/2014/main" id="{00000000-0008-0000-0C00-00008CA1FB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0</xdr:colOff>
      <xdr:row>77</xdr:row>
      <xdr:rowOff>0</xdr:rowOff>
    </xdr:from>
    <xdr:ext cx="7467600" cy="3752850"/>
    <xdr:graphicFrame macro="">
      <xdr:nvGraphicFramePr>
        <xdr:cNvPr id="944082491" name="Chart 262">
          <a:extLst>
            <a:ext uri="{FF2B5EF4-FFF2-40B4-BE49-F238E27FC236}">
              <a16:creationId xmlns:a16="http://schemas.microsoft.com/office/drawing/2014/main" id="{00000000-0008-0000-0C00-00003B8E4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3371881" name="Chart 263">
          <a:extLst>
            <a:ext uri="{FF2B5EF4-FFF2-40B4-BE49-F238E27FC236}">
              <a16:creationId xmlns:a16="http://schemas.microsoft.com/office/drawing/2014/main" id="{00000000-0008-0000-0C00-000069FFB9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fLocksWithSheet="0"/>
  </xdr:oneCellAnchor>
  <xdr:oneCellAnchor>
    <xdr:from>
      <xdr:col>0</xdr:col>
      <xdr:colOff>0</xdr:colOff>
      <xdr:row>119</xdr:row>
      <xdr:rowOff>19050</xdr:rowOff>
    </xdr:from>
    <xdr:ext cx="7467600" cy="3724275"/>
    <xdr:graphicFrame macro="">
      <xdr:nvGraphicFramePr>
        <xdr:cNvPr id="3758653" name="Chart 264">
          <a:extLst>
            <a:ext uri="{FF2B5EF4-FFF2-40B4-BE49-F238E27FC236}">
              <a16:creationId xmlns:a16="http://schemas.microsoft.com/office/drawing/2014/main" id="{00000000-0008-0000-0C00-00003D5A39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fLocksWithSheet="0"/>
  </xdr:oneCellAnchor>
  <xdr:oneCellAnchor>
    <xdr:from>
      <xdr:col>0</xdr:col>
      <xdr:colOff>0</xdr:colOff>
      <xdr:row>31</xdr:row>
      <xdr:rowOff>0</xdr:rowOff>
    </xdr:from>
    <xdr:ext cx="7467600" cy="3962400"/>
    <xdr:graphicFrame macro="">
      <xdr:nvGraphicFramePr>
        <xdr:cNvPr id="2004025224" name="Chart 265">
          <a:extLst>
            <a:ext uri="{FF2B5EF4-FFF2-40B4-BE49-F238E27FC236}">
              <a16:creationId xmlns:a16="http://schemas.microsoft.com/office/drawing/2014/main" id="{00000000-0008-0000-0C00-000088FF7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fLocksWithSheet="0"/>
  </xdr:oneCellAnchor>
  <xdr:oneCellAnchor>
    <xdr:from>
      <xdr:col>0</xdr:col>
      <xdr:colOff>0</xdr:colOff>
      <xdr:row>53</xdr:row>
      <xdr:rowOff>47625</xdr:rowOff>
    </xdr:from>
    <xdr:ext cx="7467600" cy="3905250"/>
    <xdr:graphicFrame macro="">
      <xdr:nvGraphicFramePr>
        <xdr:cNvPr id="941296154" name="Chart 266">
          <a:extLst>
            <a:ext uri="{FF2B5EF4-FFF2-40B4-BE49-F238E27FC236}">
              <a16:creationId xmlns:a16="http://schemas.microsoft.com/office/drawing/2014/main" id="{00000000-0008-0000-0C00-00001A0A1B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fLocksWithSheet="0"/>
  </xdr:oneCellAnchor>
  <xdr:oneCellAnchor>
    <xdr:from>
      <xdr:col>0</xdr:col>
      <xdr:colOff>0</xdr:colOff>
      <xdr:row>77</xdr:row>
      <xdr:rowOff>0</xdr:rowOff>
    </xdr:from>
    <xdr:ext cx="7467600" cy="3752850"/>
    <xdr:graphicFrame macro="">
      <xdr:nvGraphicFramePr>
        <xdr:cNvPr id="802422849" name="Chart 267">
          <a:extLst>
            <a:ext uri="{FF2B5EF4-FFF2-40B4-BE49-F238E27FC236}">
              <a16:creationId xmlns:a16="http://schemas.microsoft.com/office/drawing/2014/main" id="{00000000-0008-0000-0C00-00004100D4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49366825" name="Chart 268">
          <a:extLst>
            <a:ext uri="{FF2B5EF4-FFF2-40B4-BE49-F238E27FC236}">
              <a16:creationId xmlns:a16="http://schemas.microsoft.com/office/drawing/2014/main" id="{00000000-0008-0000-0C00-000029B46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fLocksWithSheet="0"/>
  </xdr:oneCellAnchor>
  <xdr:oneCellAnchor>
    <xdr:from>
      <xdr:col>0</xdr:col>
      <xdr:colOff>0</xdr:colOff>
      <xdr:row>119</xdr:row>
      <xdr:rowOff>19050</xdr:rowOff>
    </xdr:from>
    <xdr:ext cx="7467600" cy="3724275"/>
    <xdr:graphicFrame macro="">
      <xdr:nvGraphicFramePr>
        <xdr:cNvPr id="808583317" name="Chart 269">
          <a:extLst>
            <a:ext uri="{FF2B5EF4-FFF2-40B4-BE49-F238E27FC236}">
              <a16:creationId xmlns:a16="http://schemas.microsoft.com/office/drawing/2014/main" id="{00000000-0008-0000-0C00-0000950032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27</xdr:row>
      <xdr:rowOff>0</xdr:rowOff>
    </xdr:from>
    <xdr:ext cx="8743950" cy="4400550"/>
    <xdr:graphicFrame macro="">
      <xdr:nvGraphicFramePr>
        <xdr:cNvPr id="256713709" name="Chart 270">
          <a:extLst>
            <a:ext uri="{FF2B5EF4-FFF2-40B4-BE49-F238E27FC236}">
              <a16:creationId xmlns:a16="http://schemas.microsoft.com/office/drawing/2014/main" id="{00000000-0008-0000-0D00-0000ED234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51</xdr:row>
      <xdr:rowOff>19050</xdr:rowOff>
    </xdr:from>
    <xdr:ext cx="8743950" cy="4352925"/>
    <xdr:graphicFrame macro="">
      <xdr:nvGraphicFramePr>
        <xdr:cNvPr id="1830586819" name="Chart 271">
          <a:extLst>
            <a:ext uri="{FF2B5EF4-FFF2-40B4-BE49-F238E27FC236}">
              <a16:creationId xmlns:a16="http://schemas.microsoft.com/office/drawing/2014/main" id="{00000000-0008-0000-0D00-0000C3891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74</xdr:row>
      <xdr:rowOff>180975</xdr:rowOff>
    </xdr:from>
    <xdr:ext cx="8743950" cy="3771900"/>
    <xdr:graphicFrame macro="">
      <xdr:nvGraphicFramePr>
        <xdr:cNvPr id="1731845448" name="Chart 272">
          <a:extLst>
            <a:ext uri="{FF2B5EF4-FFF2-40B4-BE49-F238E27FC236}">
              <a16:creationId xmlns:a16="http://schemas.microsoft.com/office/drawing/2014/main" id="{00000000-0008-0000-0D00-000048DD39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xdr:colOff>
      <xdr:row>96</xdr:row>
      <xdr:rowOff>28575</xdr:rowOff>
    </xdr:from>
    <xdr:ext cx="8734425" cy="3724275"/>
    <xdr:graphicFrame macro="">
      <xdr:nvGraphicFramePr>
        <xdr:cNvPr id="345247575" name="Chart 273">
          <a:extLst>
            <a:ext uri="{FF2B5EF4-FFF2-40B4-BE49-F238E27FC236}">
              <a16:creationId xmlns:a16="http://schemas.microsoft.com/office/drawing/2014/main" id="{00000000-0008-0000-0D00-0000570F94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117</xdr:row>
      <xdr:rowOff>0</xdr:rowOff>
    </xdr:from>
    <xdr:ext cx="8743950" cy="3752850"/>
    <xdr:graphicFrame macro="">
      <xdr:nvGraphicFramePr>
        <xdr:cNvPr id="602453539" name="Chart 274">
          <a:extLst>
            <a:ext uri="{FF2B5EF4-FFF2-40B4-BE49-F238E27FC236}">
              <a16:creationId xmlns:a16="http://schemas.microsoft.com/office/drawing/2014/main" id="{00000000-0008-0000-0D00-000023B6E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24</xdr:row>
      <xdr:rowOff>190500</xdr:rowOff>
    </xdr:from>
    <xdr:ext cx="9925050" cy="4676775"/>
    <xdr:graphicFrame macro="">
      <xdr:nvGraphicFramePr>
        <xdr:cNvPr id="1702470213" name="Chart 275" title="Chart">
          <a:extLst>
            <a:ext uri="{FF2B5EF4-FFF2-40B4-BE49-F238E27FC236}">
              <a16:creationId xmlns:a16="http://schemas.microsoft.com/office/drawing/2014/main" id="{00000000-0008-0000-0E00-000045A279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49</xdr:row>
      <xdr:rowOff>19050</xdr:rowOff>
    </xdr:from>
    <xdr:ext cx="7553325" cy="3524250"/>
    <xdr:graphicFrame macro="">
      <xdr:nvGraphicFramePr>
        <xdr:cNvPr id="1788356140" name="Chart 276" title="Chart">
          <a:extLst>
            <a:ext uri="{FF2B5EF4-FFF2-40B4-BE49-F238E27FC236}">
              <a16:creationId xmlns:a16="http://schemas.microsoft.com/office/drawing/2014/main" id="{00000000-0008-0000-0E00-00002C269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71</xdr:row>
      <xdr:rowOff>0</xdr:rowOff>
    </xdr:from>
    <xdr:ext cx="8353425" cy="3752850"/>
    <xdr:graphicFrame macro="">
      <xdr:nvGraphicFramePr>
        <xdr:cNvPr id="726884149" name="Chart 277">
          <a:extLst>
            <a:ext uri="{FF2B5EF4-FFF2-40B4-BE49-F238E27FC236}">
              <a16:creationId xmlns:a16="http://schemas.microsoft.com/office/drawing/2014/main" id="{00000000-0008-0000-0E00-0000355F5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92</xdr:row>
      <xdr:rowOff>28575</xdr:rowOff>
    </xdr:from>
    <xdr:ext cx="8334375" cy="3733800"/>
    <xdr:graphicFrame macro="">
      <xdr:nvGraphicFramePr>
        <xdr:cNvPr id="342327424" name="Chart 278">
          <a:extLst>
            <a:ext uri="{FF2B5EF4-FFF2-40B4-BE49-F238E27FC236}">
              <a16:creationId xmlns:a16="http://schemas.microsoft.com/office/drawing/2014/main" id="{00000000-0008-0000-0E00-0000808067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113</xdr:row>
      <xdr:rowOff>19050</xdr:rowOff>
    </xdr:from>
    <xdr:ext cx="8353425" cy="3724275"/>
    <xdr:graphicFrame macro="">
      <xdr:nvGraphicFramePr>
        <xdr:cNvPr id="829617618" name="Chart 279">
          <a:extLst>
            <a:ext uri="{FF2B5EF4-FFF2-40B4-BE49-F238E27FC236}">
              <a16:creationId xmlns:a16="http://schemas.microsoft.com/office/drawing/2014/main" id="{00000000-0008-0000-0E00-0000D2F57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9</xdr:row>
      <xdr:rowOff>0</xdr:rowOff>
    </xdr:from>
    <xdr:ext cx="714375" cy="504825"/>
    <xdr:sp macro="" textlink="">
      <xdr:nvSpPr>
        <xdr:cNvPr id="4" name="Shape 4">
          <a:extLst>
            <a:ext uri="{FF2B5EF4-FFF2-40B4-BE49-F238E27FC236}">
              <a16:creationId xmlns:a16="http://schemas.microsoft.com/office/drawing/2014/main" id="{00000000-0008-0000-0100-000004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12</xdr:row>
      <xdr:rowOff>-66675</xdr:rowOff>
    </xdr:from>
    <xdr:ext cx="714375" cy="504825"/>
    <xdr:sp macro="" textlink="">
      <xdr:nvSpPr>
        <xdr:cNvPr id="2" name="Shape 4">
          <a:extLst>
            <a:ext uri="{FF2B5EF4-FFF2-40B4-BE49-F238E27FC236}">
              <a16:creationId xmlns:a16="http://schemas.microsoft.com/office/drawing/2014/main" id="{00000000-0008-0000-0100-000002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13</xdr:row>
      <xdr:rowOff>-76200</xdr:rowOff>
    </xdr:from>
    <xdr:ext cx="714375" cy="504825"/>
    <xdr:sp macro="" textlink="">
      <xdr:nvSpPr>
        <xdr:cNvPr id="3" name="Shape 4">
          <a:extLst>
            <a:ext uri="{FF2B5EF4-FFF2-40B4-BE49-F238E27FC236}">
              <a16:creationId xmlns:a16="http://schemas.microsoft.com/office/drawing/2014/main" id="{00000000-0008-0000-0100-000003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14</xdr:row>
      <xdr:rowOff>-85725</xdr:rowOff>
    </xdr:from>
    <xdr:ext cx="714375" cy="504825"/>
    <xdr:sp macro="" textlink="">
      <xdr:nvSpPr>
        <xdr:cNvPr id="5" name="Shape 4">
          <a:extLst>
            <a:ext uri="{FF2B5EF4-FFF2-40B4-BE49-F238E27FC236}">
              <a16:creationId xmlns:a16="http://schemas.microsoft.com/office/drawing/2014/main" id="{00000000-0008-0000-0100-000005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829050" cy="7143750"/>
    <xdr:sp macro="" textlink="">
      <xdr:nvSpPr>
        <xdr:cNvPr id="5" name="Shape 5">
          <a:extLst>
            <a:ext uri="{FF2B5EF4-FFF2-40B4-BE49-F238E27FC236}">
              <a16:creationId xmlns:a16="http://schemas.microsoft.com/office/drawing/2014/main" id="{00000000-0008-0000-0200-000005000000}"/>
            </a:ext>
          </a:extLst>
        </xdr:cNvPr>
        <xdr:cNvSpPr/>
      </xdr:nvSpPr>
      <xdr:spPr>
        <a:xfrm>
          <a:off x="3436238" y="212888"/>
          <a:ext cx="3819525" cy="7134225"/>
        </a:xfrm>
        <a:prstGeom prst="rect">
          <a:avLst/>
        </a:prstGeom>
        <a:gradFill>
          <a:gsLst>
            <a:gs pos="0">
              <a:srgbClr val="2D5C97"/>
            </a:gs>
            <a:gs pos="80000">
              <a:srgbClr val="3C7AC5"/>
            </a:gs>
            <a:gs pos="100000">
              <a:srgbClr val="397BC9"/>
            </a:gs>
          </a:gsLst>
          <a:lin ang="162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0</xdr:row>
      <xdr:rowOff>0</xdr:rowOff>
    </xdr:from>
    <xdr:ext cx="3886200" cy="1381125"/>
    <xdr:sp macro="" textlink="">
      <xdr:nvSpPr>
        <xdr:cNvPr id="6" name="Shape 6">
          <a:extLst>
            <a:ext uri="{FF2B5EF4-FFF2-40B4-BE49-F238E27FC236}">
              <a16:creationId xmlns:a16="http://schemas.microsoft.com/office/drawing/2014/main" id="{00000000-0008-0000-0200-000006000000}"/>
            </a:ext>
          </a:extLst>
        </xdr:cNvPr>
        <xdr:cNvSpPr/>
      </xdr:nvSpPr>
      <xdr:spPr>
        <a:xfrm>
          <a:off x="3407663" y="3094200"/>
          <a:ext cx="3876675" cy="1371600"/>
        </a:xfrm>
        <a:prstGeom prst="rect">
          <a:avLst/>
        </a:prstGeom>
        <a:noFill/>
        <a:ln>
          <a:noFill/>
        </a:ln>
        <a:effectLst>
          <a:outerShdw blurRad="50800" dist="38100" algn="l" rotWithShape="0">
            <a:srgbClr val="000000">
              <a:alpha val="40000"/>
            </a:srgbClr>
          </a:outerShdw>
        </a:effectLst>
      </xdr:spPr>
      <xdr:txBody>
        <a:bodyPr spcFirstLastPara="1" wrap="square" lIns="91425" tIns="45700" rIns="91425" bIns="45700" anchor="ctr" anchorCtr="0">
          <a:noAutofit/>
        </a:bodyPr>
        <a:lstStyle/>
        <a:p>
          <a:pPr marL="0" lvl="0" indent="0" algn="l" rtl="0">
            <a:spcBef>
              <a:spcPts val="0"/>
            </a:spcBef>
            <a:spcAft>
              <a:spcPts val="0"/>
            </a:spcAft>
            <a:buSzPts val="2200"/>
            <a:buFont typeface="Arial"/>
            <a:buNone/>
          </a:pPr>
          <a:r>
            <a:rPr lang="en-US" sz="2200" b="1"/>
            <a:t>Programa de Gestión Ambiental Institucional</a:t>
          </a:r>
          <a:br>
            <a:rPr lang="en-US" sz="2200" b="1"/>
          </a:br>
          <a:r>
            <a:rPr lang="en-US" sz="2200" b="1"/>
            <a:t>PGAI´s</a:t>
          </a:r>
          <a:endParaRPr sz="1400"/>
        </a:p>
      </xdr:txBody>
    </xdr:sp>
    <xdr:clientData fLocksWithSheet="0"/>
  </xdr:oneCellAnchor>
  <xdr:oneCellAnchor>
    <xdr:from>
      <xdr:col>5</xdr:col>
      <xdr:colOff>76200</xdr:colOff>
      <xdr:row>7</xdr:row>
      <xdr:rowOff>0</xdr:rowOff>
    </xdr:from>
    <xdr:ext cx="5238750" cy="466725"/>
    <xdr:sp macro="" textlink="">
      <xdr:nvSpPr>
        <xdr:cNvPr id="7" name="Shape 7">
          <a:extLst>
            <a:ext uri="{FF2B5EF4-FFF2-40B4-BE49-F238E27FC236}">
              <a16:creationId xmlns:a16="http://schemas.microsoft.com/office/drawing/2014/main" id="{00000000-0008-0000-0200-000007000000}"/>
            </a:ext>
          </a:extLst>
        </xdr:cNvPr>
        <xdr:cNvSpPr/>
      </xdr:nvSpPr>
      <xdr:spPr>
        <a:xfrm>
          <a:off x="2731388" y="3551400"/>
          <a:ext cx="52292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1"/>
            </a:buClr>
            <a:buSzPts val="1600"/>
            <a:buFont typeface="Arial"/>
            <a:buNone/>
          </a:pPr>
          <a:r>
            <a:rPr lang="en-US" sz="1600" b="1">
              <a:solidFill>
                <a:schemeClr val="accent1"/>
              </a:solidFill>
              <a:latin typeface="Arial"/>
              <a:ea typeface="Arial"/>
              <a:cs typeface="Arial"/>
              <a:sym typeface="Arial"/>
            </a:rPr>
            <a:t>CONTROL DEL CONSUMO DE ENERGÍA ELÉCTRICA</a:t>
          </a:r>
          <a:endParaRPr sz="1400"/>
        </a:p>
        <a:p>
          <a:pPr marL="0" lvl="0" indent="0" algn="ctr" rtl="0">
            <a:spcBef>
              <a:spcPts val="0"/>
            </a:spcBef>
            <a:spcAft>
              <a:spcPts val="0"/>
            </a:spcAft>
            <a:buClr>
              <a:schemeClr val="accent1"/>
            </a:buClr>
            <a:buSzPts val="1600"/>
            <a:buFont typeface="Arial"/>
            <a:buNone/>
          </a:pPr>
          <a:r>
            <a:rPr lang="en-US" sz="1600" b="1">
              <a:solidFill>
                <a:schemeClr val="accent1"/>
              </a:solidFill>
              <a:latin typeface="Arial"/>
              <a:ea typeface="Arial"/>
              <a:cs typeface="Arial"/>
              <a:sym typeface="Arial"/>
            </a:rPr>
            <a:t>V 1.4</a:t>
          </a:r>
          <a:endParaRPr sz="1400"/>
        </a:p>
      </xdr:txBody>
    </xdr:sp>
    <xdr:clientData fLocksWithSheet="0"/>
  </xdr:oneCellAnchor>
  <xdr:oneCellAnchor>
    <xdr:from>
      <xdr:col>10</xdr:col>
      <xdr:colOff>0</xdr:colOff>
      <xdr:row>1</xdr:row>
      <xdr:rowOff>0</xdr:rowOff>
    </xdr:from>
    <xdr:ext cx="1495425" cy="1209675"/>
    <xdr:sp macro="" textlink="">
      <xdr:nvSpPr>
        <xdr:cNvPr id="8" name="Shape 8">
          <a:extLst>
            <a:ext uri="{FF2B5EF4-FFF2-40B4-BE49-F238E27FC236}">
              <a16:creationId xmlns:a16="http://schemas.microsoft.com/office/drawing/2014/main" id="{00000000-0008-0000-0200-000008000000}"/>
            </a:ext>
          </a:extLst>
        </xdr:cNvPr>
        <xdr:cNvSpPr txBox="1"/>
      </xdr:nvSpPr>
      <xdr:spPr>
        <a:xfrm>
          <a:off x="4603050" y="3179925"/>
          <a:ext cx="1485900" cy="12001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100"/>
            <a:buFont typeface="Arial"/>
            <a:buNone/>
          </a:pPr>
          <a:endParaRPr sz="1100"/>
        </a:p>
        <a:p>
          <a:pPr marL="0" lvl="0" indent="0" algn="ctr" rtl="0">
            <a:spcBef>
              <a:spcPts val="0"/>
            </a:spcBef>
            <a:spcAft>
              <a:spcPts val="0"/>
            </a:spcAft>
            <a:buClr>
              <a:schemeClr val="dk1"/>
            </a:buClr>
            <a:buSzPts val="1400"/>
            <a:buFont typeface="Arial"/>
            <a:buNone/>
          </a:pPr>
          <a:r>
            <a:rPr lang="en-US" sz="1400" b="1">
              <a:solidFill>
                <a:schemeClr val="dk1"/>
              </a:solidFill>
              <a:latin typeface="Arial"/>
              <a:ea typeface="Arial"/>
              <a:cs typeface="Arial"/>
              <a:sym typeface="Arial"/>
            </a:rPr>
            <a:t>LOGO DE LA INSTITUCIÓN</a:t>
          </a:r>
          <a:endParaRPr sz="1400"/>
        </a:p>
      </xdr:txBody>
    </xdr:sp>
    <xdr:clientData fLocksWithSheet="0"/>
  </xdr:oneCellAnchor>
  <xdr:oneCellAnchor>
    <xdr:from>
      <xdr:col>0</xdr:col>
      <xdr:colOff>85725</xdr:colOff>
      <xdr:row>13</xdr:row>
      <xdr:rowOff>219075</xdr:rowOff>
    </xdr:from>
    <xdr:ext cx="3552825" cy="33242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1</xdr:row>
      <xdr:rowOff>66675</xdr:rowOff>
    </xdr:from>
    <xdr:ext cx="3581400" cy="28003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781425"/>
    <xdr:graphicFrame macro="">
      <xdr:nvGraphicFramePr>
        <xdr:cNvPr id="2084254317" name="Chart 1">
          <a:extLst>
            <a:ext uri="{FF2B5EF4-FFF2-40B4-BE49-F238E27FC236}">
              <a16:creationId xmlns:a16="http://schemas.microsoft.com/office/drawing/2014/main" id="{00000000-0008-0000-0300-00006D323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724275"/>
    <xdr:graphicFrame macro="">
      <xdr:nvGraphicFramePr>
        <xdr:cNvPr id="99768633" name="Chart 2">
          <a:extLst>
            <a:ext uri="{FF2B5EF4-FFF2-40B4-BE49-F238E27FC236}">
              <a16:creationId xmlns:a16="http://schemas.microsoft.com/office/drawing/2014/main" id="{00000000-0008-0000-0300-00003959F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581400"/>
    <xdr:graphicFrame macro="">
      <xdr:nvGraphicFramePr>
        <xdr:cNvPr id="368989348" name="Chart 3">
          <a:extLst>
            <a:ext uri="{FF2B5EF4-FFF2-40B4-BE49-F238E27FC236}">
              <a16:creationId xmlns:a16="http://schemas.microsoft.com/office/drawing/2014/main" id="{00000000-0008-0000-0300-0000A454FE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562350"/>
    <xdr:graphicFrame macro="">
      <xdr:nvGraphicFramePr>
        <xdr:cNvPr id="591921999" name="Chart 4">
          <a:extLst>
            <a:ext uri="{FF2B5EF4-FFF2-40B4-BE49-F238E27FC236}">
              <a16:creationId xmlns:a16="http://schemas.microsoft.com/office/drawing/2014/main" id="{00000000-0008-0000-0300-00004F034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552825"/>
    <xdr:graphicFrame macro="">
      <xdr:nvGraphicFramePr>
        <xdr:cNvPr id="849889004" name="Chart 5">
          <a:extLst>
            <a:ext uri="{FF2B5EF4-FFF2-40B4-BE49-F238E27FC236}">
              <a16:creationId xmlns:a16="http://schemas.microsoft.com/office/drawing/2014/main" id="{00000000-0008-0000-0300-0000EC46A8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473259538" name="Chart 6">
          <a:extLst>
            <a:ext uri="{FF2B5EF4-FFF2-40B4-BE49-F238E27FC236}">
              <a16:creationId xmlns:a16="http://schemas.microsoft.com/office/drawing/2014/main" id="{00000000-0008-0000-0400-0000125E3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23427564" name="Chart 7">
          <a:extLst>
            <a:ext uri="{FF2B5EF4-FFF2-40B4-BE49-F238E27FC236}">
              <a16:creationId xmlns:a16="http://schemas.microsoft.com/office/drawing/2014/main" id="{00000000-0008-0000-0400-0000EC3B5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460683286" name="Chart 8">
          <a:extLst>
            <a:ext uri="{FF2B5EF4-FFF2-40B4-BE49-F238E27FC236}">
              <a16:creationId xmlns:a16="http://schemas.microsoft.com/office/drawing/2014/main" id="{00000000-0008-0000-0400-000016421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687506549" name="Chart 9">
          <a:extLst>
            <a:ext uri="{FF2B5EF4-FFF2-40B4-BE49-F238E27FC236}">
              <a16:creationId xmlns:a16="http://schemas.microsoft.com/office/drawing/2014/main" id="{00000000-0008-0000-0400-00007584F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335215271" name="Chart 10">
          <a:extLst>
            <a:ext uri="{FF2B5EF4-FFF2-40B4-BE49-F238E27FC236}">
              <a16:creationId xmlns:a16="http://schemas.microsoft.com/office/drawing/2014/main" id="{00000000-0008-0000-0400-0000A7C49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605293436" name="Chart 11">
          <a:extLst>
            <a:ext uri="{FF2B5EF4-FFF2-40B4-BE49-F238E27FC236}">
              <a16:creationId xmlns:a16="http://schemas.microsoft.com/office/drawing/2014/main" id="{00000000-0008-0000-0400-00007CD5A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31174414" name="Chart 12">
          <a:extLst>
            <a:ext uri="{FF2B5EF4-FFF2-40B4-BE49-F238E27FC236}">
              <a16:creationId xmlns:a16="http://schemas.microsoft.com/office/drawing/2014/main" id="{00000000-0008-0000-0400-00000EAFD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2124128665" name="Chart 13">
          <a:extLst>
            <a:ext uri="{FF2B5EF4-FFF2-40B4-BE49-F238E27FC236}">
              <a16:creationId xmlns:a16="http://schemas.microsoft.com/office/drawing/2014/main" id="{00000000-0008-0000-0400-000099A19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677930962" name="Chart 14">
          <a:extLst>
            <a:ext uri="{FF2B5EF4-FFF2-40B4-BE49-F238E27FC236}">
              <a16:creationId xmlns:a16="http://schemas.microsoft.com/office/drawing/2014/main" id="{00000000-0008-0000-0400-0000D2676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069917213" name="Chart 15">
          <a:extLst>
            <a:ext uri="{FF2B5EF4-FFF2-40B4-BE49-F238E27FC236}">
              <a16:creationId xmlns:a16="http://schemas.microsoft.com/office/drawing/2014/main" id="{00000000-0008-0000-0400-00001DA4C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783117995" name="Chart 16">
          <a:extLst>
            <a:ext uri="{FF2B5EF4-FFF2-40B4-BE49-F238E27FC236}">
              <a16:creationId xmlns:a16="http://schemas.microsoft.com/office/drawing/2014/main" id="{00000000-0008-0000-0500-0000AB384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63992294" name="Chart 17">
          <a:extLst>
            <a:ext uri="{FF2B5EF4-FFF2-40B4-BE49-F238E27FC236}">
              <a16:creationId xmlns:a16="http://schemas.microsoft.com/office/drawing/2014/main" id="{00000000-0008-0000-0500-0000E671D0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678833201" name="Chart 18">
          <a:extLst>
            <a:ext uri="{FF2B5EF4-FFF2-40B4-BE49-F238E27FC236}">
              <a16:creationId xmlns:a16="http://schemas.microsoft.com/office/drawing/2014/main" id="{00000000-0008-0000-0500-000031F61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993076276" name="Chart 19">
          <a:extLst>
            <a:ext uri="{FF2B5EF4-FFF2-40B4-BE49-F238E27FC236}">
              <a16:creationId xmlns:a16="http://schemas.microsoft.com/office/drawing/2014/main" id="{00000000-0008-0000-0500-000034EECB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2021539155" name="Chart 20">
          <a:extLst>
            <a:ext uri="{FF2B5EF4-FFF2-40B4-BE49-F238E27FC236}">
              <a16:creationId xmlns:a16="http://schemas.microsoft.com/office/drawing/2014/main" id="{00000000-0008-0000-0500-0000533D7E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390842692" name="Chart 21">
          <a:extLst>
            <a:ext uri="{FF2B5EF4-FFF2-40B4-BE49-F238E27FC236}">
              <a16:creationId xmlns:a16="http://schemas.microsoft.com/office/drawing/2014/main" id="{00000000-0008-0000-0500-00004493E6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481705220" name="Chart 22">
          <a:extLst>
            <a:ext uri="{FF2B5EF4-FFF2-40B4-BE49-F238E27FC236}">
              <a16:creationId xmlns:a16="http://schemas.microsoft.com/office/drawing/2014/main" id="{00000000-0008-0000-0500-0000040751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617770253" name="Chart 23">
          <a:extLst>
            <a:ext uri="{FF2B5EF4-FFF2-40B4-BE49-F238E27FC236}">
              <a16:creationId xmlns:a16="http://schemas.microsoft.com/office/drawing/2014/main" id="{00000000-0008-0000-0500-00000D6DD2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871501895" name="Chart 24">
          <a:extLst>
            <a:ext uri="{FF2B5EF4-FFF2-40B4-BE49-F238E27FC236}">
              <a16:creationId xmlns:a16="http://schemas.microsoft.com/office/drawing/2014/main" id="{00000000-0008-0000-0500-000047DA8C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953810244" name="Chart 25">
          <a:extLst>
            <a:ext uri="{FF2B5EF4-FFF2-40B4-BE49-F238E27FC236}">
              <a16:creationId xmlns:a16="http://schemas.microsoft.com/office/drawing/2014/main" id="{00000000-0008-0000-0500-000044C774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997793480" name="Chart 26">
          <a:extLst>
            <a:ext uri="{FF2B5EF4-FFF2-40B4-BE49-F238E27FC236}">
              <a16:creationId xmlns:a16="http://schemas.microsoft.com/office/drawing/2014/main" id="{00000000-0008-0000-0500-0000C81E7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919790584" name="Chart 27">
          <a:extLst>
            <a:ext uri="{FF2B5EF4-FFF2-40B4-BE49-F238E27FC236}">
              <a16:creationId xmlns:a16="http://schemas.microsoft.com/office/drawing/2014/main" id="{00000000-0008-0000-0500-0000F8AD6D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300843840" name="Chart 28">
          <a:extLst>
            <a:ext uri="{FF2B5EF4-FFF2-40B4-BE49-F238E27FC236}">
              <a16:creationId xmlns:a16="http://schemas.microsoft.com/office/drawing/2014/main" id="{00000000-0008-0000-0500-00004083EE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922545694" name="Chart 29">
          <a:extLst>
            <a:ext uri="{FF2B5EF4-FFF2-40B4-BE49-F238E27FC236}">
              <a16:creationId xmlns:a16="http://schemas.microsoft.com/office/drawing/2014/main" id="{00000000-0008-0000-0500-00001EB89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769607753" name="Chart 30">
          <a:extLst>
            <a:ext uri="{FF2B5EF4-FFF2-40B4-BE49-F238E27FC236}">
              <a16:creationId xmlns:a16="http://schemas.microsoft.com/office/drawing/2014/main" id="{00000000-0008-0000-0500-000049127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2073774281" name="Chart 56">
          <a:extLst>
            <a:ext uri="{FF2B5EF4-FFF2-40B4-BE49-F238E27FC236}">
              <a16:creationId xmlns:a16="http://schemas.microsoft.com/office/drawing/2014/main" id="{00000000-0008-0000-0700-0000C9489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840671394" name="Chart 57">
          <a:extLst>
            <a:ext uri="{FF2B5EF4-FFF2-40B4-BE49-F238E27FC236}">
              <a16:creationId xmlns:a16="http://schemas.microsoft.com/office/drawing/2014/main" id="{00000000-0008-0000-0700-0000A26AB6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428285789" name="Chart 58">
          <a:extLst>
            <a:ext uri="{FF2B5EF4-FFF2-40B4-BE49-F238E27FC236}">
              <a16:creationId xmlns:a16="http://schemas.microsoft.com/office/drawing/2014/main" id="{00000000-0008-0000-0700-00005DE921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761199747" name="Chart 59">
          <a:extLst>
            <a:ext uri="{FF2B5EF4-FFF2-40B4-BE49-F238E27FC236}">
              <a16:creationId xmlns:a16="http://schemas.microsoft.com/office/drawing/2014/main" id="{00000000-0008-0000-0700-000083C6F9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61096531" name="Chart 60">
          <a:extLst>
            <a:ext uri="{FF2B5EF4-FFF2-40B4-BE49-F238E27FC236}">
              <a16:creationId xmlns:a16="http://schemas.microsoft.com/office/drawing/2014/main" id="{00000000-0008-0000-0700-000053ED3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145597804" name="Chart 61">
          <a:extLst>
            <a:ext uri="{FF2B5EF4-FFF2-40B4-BE49-F238E27FC236}">
              <a16:creationId xmlns:a16="http://schemas.microsoft.com/office/drawing/2014/main" id="{00000000-0008-0000-0700-00006C6F4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160048206" name="Chart 62">
          <a:extLst>
            <a:ext uri="{FF2B5EF4-FFF2-40B4-BE49-F238E27FC236}">
              <a16:creationId xmlns:a16="http://schemas.microsoft.com/office/drawing/2014/main" id="{00000000-0008-0000-0700-00004EEE2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757163103" name="Chart 63">
          <a:extLst>
            <a:ext uri="{FF2B5EF4-FFF2-40B4-BE49-F238E27FC236}">
              <a16:creationId xmlns:a16="http://schemas.microsoft.com/office/drawing/2014/main" id="{00000000-0008-0000-0700-00005F2EB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787234156" name="Chart 64">
          <a:extLst>
            <a:ext uri="{FF2B5EF4-FFF2-40B4-BE49-F238E27FC236}">
              <a16:creationId xmlns:a16="http://schemas.microsoft.com/office/drawing/2014/main" id="{00000000-0008-0000-0700-00006C078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800642718" name="Chart 65">
          <a:extLst>
            <a:ext uri="{FF2B5EF4-FFF2-40B4-BE49-F238E27FC236}">
              <a16:creationId xmlns:a16="http://schemas.microsoft.com/office/drawing/2014/main" id="{00000000-0008-0000-0700-00009ED6B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69796327" name="Chart 66">
          <a:extLst>
            <a:ext uri="{FF2B5EF4-FFF2-40B4-BE49-F238E27FC236}">
              <a16:creationId xmlns:a16="http://schemas.microsoft.com/office/drawing/2014/main" id="{00000000-0008-0000-0700-0000E7012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652874521" name="Chart 67">
          <a:extLst>
            <a:ext uri="{FF2B5EF4-FFF2-40B4-BE49-F238E27FC236}">
              <a16:creationId xmlns:a16="http://schemas.microsoft.com/office/drawing/2014/main" id="{00000000-0008-0000-0700-000019DD84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365409074" name="Chart 68">
          <a:extLst>
            <a:ext uri="{FF2B5EF4-FFF2-40B4-BE49-F238E27FC236}">
              <a16:creationId xmlns:a16="http://schemas.microsoft.com/office/drawing/2014/main" id="{00000000-0008-0000-0700-0000327D6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6794672" name="Chart 69">
          <a:extLst>
            <a:ext uri="{FF2B5EF4-FFF2-40B4-BE49-F238E27FC236}">
              <a16:creationId xmlns:a16="http://schemas.microsoft.com/office/drawing/2014/main" id="{00000000-0008-0000-0700-0000B039EE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932611586" name="Chart 70">
          <a:extLst>
            <a:ext uri="{FF2B5EF4-FFF2-40B4-BE49-F238E27FC236}">
              <a16:creationId xmlns:a16="http://schemas.microsoft.com/office/drawing/2014/main" id="{00000000-0008-0000-0700-000002503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46550569" name="Chart 71">
          <a:extLst>
            <a:ext uri="{FF2B5EF4-FFF2-40B4-BE49-F238E27FC236}">
              <a16:creationId xmlns:a16="http://schemas.microsoft.com/office/drawing/2014/main" id="{00000000-0008-0000-0700-0000295675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77</xdr:row>
      <xdr:rowOff>0</xdr:rowOff>
    </xdr:from>
    <xdr:ext cx="7467600" cy="3752850"/>
    <xdr:graphicFrame macro="">
      <xdr:nvGraphicFramePr>
        <xdr:cNvPr id="319453782" name="Chart 72">
          <a:extLst>
            <a:ext uri="{FF2B5EF4-FFF2-40B4-BE49-F238E27FC236}">
              <a16:creationId xmlns:a16="http://schemas.microsoft.com/office/drawing/2014/main" id="{00000000-0008-0000-0700-0000567A0A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19050</xdr:colOff>
      <xdr:row>98</xdr:row>
      <xdr:rowOff>28575</xdr:rowOff>
    </xdr:from>
    <xdr:ext cx="7448550" cy="3733800"/>
    <xdr:graphicFrame macro="">
      <xdr:nvGraphicFramePr>
        <xdr:cNvPr id="2048960440" name="Chart 73">
          <a:extLst>
            <a:ext uri="{FF2B5EF4-FFF2-40B4-BE49-F238E27FC236}">
              <a16:creationId xmlns:a16="http://schemas.microsoft.com/office/drawing/2014/main" id="{00000000-0008-0000-0700-0000B8A720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0</xdr:colOff>
      <xdr:row>119</xdr:row>
      <xdr:rowOff>19050</xdr:rowOff>
    </xdr:from>
    <xdr:ext cx="7467600" cy="3724275"/>
    <xdr:graphicFrame macro="">
      <xdr:nvGraphicFramePr>
        <xdr:cNvPr id="679918092" name="Chart 74">
          <a:extLst>
            <a:ext uri="{FF2B5EF4-FFF2-40B4-BE49-F238E27FC236}">
              <a16:creationId xmlns:a16="http://schemas.microsoft.com/office/drawing/2014/main" id="{00000000-0008-0000-0700-00000CBA86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135152314" name="Chart 31">
          <a:extLst>
            <a:ext uri="{FF2B5EF4-FFF2-40B4-BE49-F238E27FC236}">
              <a16:creationId xmlns:a16="http://schemas.microsoft.com/office/drawing/2014/main" id="{00000000-0008-0000-0600-0000BA0CA9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480162105" name="Chart 32">
          <a:extLst>
            <a:ext uri="{FF2B5EF4-FFF2-40B4-BE49-F238E27FC236}">
              <a16:creationId xmlns:a16="http://schemas.microsoft.com/office/drawing/2014/main" id="{00000000-0008-0000-0600-0000397B3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749116738" name="Chart 33">
          <a:extLst>
            <a:ext uri="{FF2B5EF4-FFF2-40B4-BE49-F238E27FC236}">
              <a16:creationId xmlns:a16="http://schemas.microsoft.com/office/drawing/2014/main" id="{00000000-0008-0000-0600-0000429DA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2069046429" name="Chart 34">
          <a:extLst>
            <a:ext uri="{FF2B5EF4-FFF2-40B4-BE49-F238E27FC236}">
              <a16:creationId xmlns:a16="http://schemas.microsoft.com/office/drawing/2014/main" id="{00000000-0008-0000-0600-00009D2453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246504174" name="Chart 35">
          <a:extLst>
            <a:ext uri="{FF2B5EF4-FFF2-40B4-BE49-F238E27FC236}">
              <a16:creationId xmlns:a16="http://schemas.microsoft.com/office/drawing/2014/main" id="{00000000-0008-0000-0600-0000EE244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438214431" name="Chart 36">
          <a:extLst>
            <a:ext uri="{FF2B5EF4-FFF2-40B4-BE49-F238E27FC236}">
              <a16:creationId xmlns:a16="http://schemas.microsoft.com/office/drawing/2014/main" id="{00000000-0008-0000-0600-00001F9F1E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964386695" name="Chart 37">
          <a:extLst>
            <a:ext uri="{FF2B5EF4-FFF2-40B4-BE49-F238E27FC236}">
              <a16:creationId xmlns:a16="http://schemas.microsoft.com/office/drawing/2014/main" id="{00000000-0008-0000-0600-0000875F7B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883303333" name="Chart 38">
          <a:extLst>
            <a:ext uri="{FF2B5EF4-FFF2-40B4-BE49-F238E27FC236}">
              <a16:creationId xmlns:a16="http://schemas.microsoft.com/office/drawing/2014/main" id="{00000000-0008-0000-0600-0000A5ED4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23918150" name="Chart 39">
          <a:extLst>
            <a:ext uri="{FF2B5EF4-FFF2-40B4-BE49-F238E27FC236}">
              <a16:creationId xmlns:a16="http://schemas.microsoft.com/office/drawing/2014/main" id="{00000000-0008-0000-0600-00004644D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955595430" name="Chart 40">
          <a:extLst>
            <a:ext uri="{FF2B5EF4-FFF2-40B4-BE49-F238E27FC236}">
              <a16:creationId xmlns:a16="http://schemas.microsoft.com/office/drawing/2014/main" id="{00000000-0008-0000-0600-0000A63AF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291188159" name="Chart 41">
          <a:extLst>
            <a:ext uri="{FF2B5EF4-FFF2-40B4-BE49-F238E27FC236}">
              <a16:creationId xmlns:a16="http://schemas.microsoft.com/office/drawing/2014/main" id="{00000000-0008-0000-0600-0000BF2D5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878219349" name="Chart 42">
          <a:extLst>
            <a:ext uri="{FF2B5EF4-FFF2-40B4-BE49-F238E27FC236}">
              <a16:creationId xmlns:a16="http://schemas.microsoft.com/office/drawing/2014/main" id="{00000000-0008-0000-0600-0000555AF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57955735" name="Chart 43">
          <a:extLst>
            <a:ext uri="{FF2B5EF4-FFF2-40B4-BE49-F238E27FC236}">
              <a16:creationId xmlns:a16="http://schemas.microsoft.com/office/drawing/2014/main" id="{00000000-0008-0000-0600-0000975574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683047191" name="Chart 44">
          <a:extLst>
            <a:ext uri="{FF2B5EF4-FFF2-40B4-BE49-F238E27FC236}">
              <a16:creationId xmlns:a16="http://schemas.microsoft.com/office/drawing/2014/main" id="{00000000-0008-0000-0600-000017435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849839939" name="Chart 45">
          <a:extLst>
            <a:ext uri="{FF2B5EF4-FFF2-40B4-BE49-F238E27FC236}">
              <a16:creationId xmlns:a16="http://schemas.microsoft.com/office/drawing/2014/main" id="{00000000-0008-0000-0600-000043514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1974810308" name="Chart 46">
          <a:extLst>
            <a:ext uri="{FF2B5EF4-FFF2-40B4-BE49-F238E27FC236}">
              <a16:creationId xmlns:a16="http://schemas.microsoft.com/office/drawing/2014/main" id="{00000000-0008-0000-0600-0000C436B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810800239" name="Chart 47">
          <a:extLst>
            <a:ext uri="{FF2B5EF4-FFF2-40B4-BE49-F238E27FC236}">
              <a16:creationId xmlns:a16="http://schemas.microsoft.com/office/drawing/2014/main" id="{00000000-0008-0000-0600-00006FD453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563082148" name="Chart 48">
          <a:extLst>
            <a:ext uri="{FF2B5EF4-FFF2-40B4-BE49-F238E27FC236}">
              <a16:creationId xmlns:a16="http://schemas.microsoft.com/office/drawing/2014/main" id="{00000000-0008-0000-0600-0000A4F38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883219945" name="Chart 49">
          <a:extLst>
            <a:ext uri="{FF2B5EF4-FFF2-40B4-BE49-F238E27FC236}">
              <a16:creationId xmlns:a16="http://schemas.microsoft.com/office/drawing/2014/main" id="{00000000-0008-0000-0600-0000E9A73F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676798467" name="Chart 50">
          <a:extLst>
            <a:ext uri="{FF2B5EF4-FFF2-40B4-BE49-F238E27FC236}">
              <a16:creationId xmlns:a16="http://schemas.microsoft.com/office/drawing/2014/main" id="{00000000-0008-0000-0600-000003EAF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2112773280" name="Chart 51">
          <a:extLst>
            <a:ext uri="{FF2B5EF4-FFF2-40B4-BE49-F238E27FC236}">
              <a16:creationId xmlns:a16="http://schemas.microsoft.com/office/drawing/2014/main" id="{00000000-0008-0000-0600-0000A05CE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730075130" name="Chart 52">
          <a:extLst>
            <a:ext uri="{FF2B5EF4-FFF2-40B4-BE49-F238E27FC236}">
              <a16:creationId xmlns:a16="http://schemas.microsoft.com/office/drawing/2014/main" id="{00000000-0008-0000-0600-0000FA0F84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229107068" name="Chart 53">
          <a:extLst>
            <a:ext uri="{FF2B5EF4-FFF2-40B4-BE49-F238E27FC236}">
              <a16:creationId xmlns:a16="http://schemas.microsoft.com/office/drawing/2014/main" id="{00000000-0008-0000-0600-00007CE5A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1104972536" name="Chart 54">
          <a:extLst>
            <a:ext uri="{FF2B5EF4-FFF2-40B4-BE49-F238E27FC236}">
              <a16:creationId xmlns:a16="http://schemas.microsoft.com/office/drawing/2014/main" id="{00000000-0008-0000-0600-0000F88AD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523821314" name="Chart 55">
          <a:extLst>
            <a:ext uri="{FF2B5EF4-FFF2-40B4-BE49-F238E27FC236}">
              <a16:creationId xmlns:a16="http://schemas.microsoft.com/office/drawing/2014/main" id="{00000000-0008-0000-0600-000002E13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773884729" name="Chart 110">
          <a:extLst>
            <a:ext uri="{FF2B5EF4-FFF2-40B4-BE49-F238E27FC236}">
              <a16:creationId xmlns:a16="http://schemas.microsoft.com/office/drawing/2014/main" id="{00000000-0008-0000-0900-0000398B20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347035856" name="Chart 111">
          <a:extLst>
            <a:ext uri="{FF2B5EF4-FFF2-40B4-BE49-F238E27FC236}">
              <a16:creationId xmlns:a16="http://schemas.microsoft.com/office/drawing/2014/main" id="{00000000-0008-0000-0900-0000D0224A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544929599" name="Chart 112">
          <a:extLst>
            <a:ext uri="{FF2B5EF4-FFF2-40B4-BE49-F238E27FC236}">
              <a16:creationId xmlns:a16="http://schemas.microsoft.com/office/drawing/2014/main" id="{00000000-0008-0000-0900-00003FC115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61465622" name="Chart 113">
          <a:extLst>
            <a:ext uri="{FF2B5EF4-FFF2-40B4-BE49-F238E27FC236}">
              <a16:creationId xmlns:a16="http://schemas.microsoft.com/office/drawing/2014/main" id="{00000000-0008-0000-0900-000016B6F3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281573486" name="Chart 114">
          <a:extLst>
            <a:ext uri="{FF2B5EF4-FFF2-40B4-BE49-F238E27FC236}">
              <a16:creationId xmlns:a16="http://schemas.microsoft.com/office/drawing/2014/main" id="{00000000-0008-0000-0900-00006E4263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785007668" name="Chart 115">
          <a:extLst>
            <a:ext uri="{FF2B5EF4-FFF2-40B4-BE49-F238E27FC236}">
              <a16:creationId xmlns:a16="http://schemas.microsoft.com/office/drawing/2014/main" id="{00000000-0008-0000-0900-00003444C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578127421" name="Chart 116">
          <a:extLst>
            <a:ext uri="{FF2B5EF4-FFF2-40B4-BE49-F238E27FC236}">
              <a16:creationId xmlns:a16="http://schemas.microsoft.com/office/drawing/2014/main" id="{00000000-0008-0000-0900-00003D867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53889891" name="Chart 117">
          <a:extLst>
            <a:ext uri="{FF2B5EF4-FFF2-40B4-BE49-F238E27FC236}">
              <a16:creationId xmlns:a16="http://schemas.microsoft.com/office/drawing/2014/main" id="{00000000-0008-0000-0900-0000634B3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666491674" name="Chart 118">
          <a:extLst>
            <a:ext uri="{FF2B5EF4-FFF2-40B4-BE49-F238E27FC236}">
              <a16:creationId xmlns:a16="http://schemas.microsoft.com/office/drawing/2014/main" id="{00000000-0008-0000-0900-00001ADBB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446300703" name="Chart 119">
          <a:extLst>
            <a:ext uri="{FF2B5EF4-FFF2-40B4-BE49-F238E27FC236}">
              <a16:creationId xmlns:a16="http://schemas.microsoft.com/office/drawing/2014/main" id="{00000000-0008-0000-0900-00001F029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64757080" name="Chart 120">
          <a:extLst>
            <a:ext uri="{FF2B5EF4-FFF2-40B4-BE49-F238E27FC236}">
              <a16:creationId xmlns:a16="http://schemas.microsoft.com/office/drawing/2014/main" id="{00000000-0008-0000-0900-0000581DDC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619257168" name="Chart 121">
          <a:extLst>
            <a:ext uri="{FF2B5EF4-FFF2-40B4-BE49-F238E27FC236}">
              <a16:creationId xmlns:a16="http://schemas.microsoft.com/office/drawing/2014/main" id="{00000000-0008-0000-0900-000050E783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256254937" name="Chart 122">
          <a:extLst>
            <a:ext uri="{FF2B5EF4-FFF2-40B4-BE49-F238E27FC236}">
              <a16:creationId xmlns:a16="http://schemas.microsoft.com/office/drawing/2014/main" id="{00000000-0008-0000-0900-0000D9EDE0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274223964" name="Chart 123">
          <a:extLst>
            <a:ext uri="{FF2B5EF4-FFF2-40B4-BE49-F238E27FC236}">
              <a16:creationId xmlns:a16="http://schemas.microsoft.com/office/drawing/2014/main" id="{00000000-0008-0000-0900-00005C535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236967070" name="Chart 124">
          <a:extLst>
            <a:ext uri="{FF2B5EF4-FFF2-40B4-BE49-F238E27FC236}">
              <a16:creationId xmlns:a16="http://schemas.microsoft.com/office/drawing/2014/main" id="{00000000-0008-0000-0900-00009ED41F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21855631" name="Chart 125">
          <a:extLst>
            <a:ext uri="{FF2B5EF4-FFF2-40B4-BE49-F238E27FC236}">
              <a16:creationId xmlns:a16="http://schemas.microsoft.com/office/drawing/2014/main" id="{00000000-0008-0000-0900-00008F85FC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1772967610" name="Chart 126">
          <a:extLst>
            <a:ext uri="{FF2B5EF4-FFF2-40B4-BE49-F238E27FC236}">
              <a16:creationId xmlns:a16="http://schemas.microsoft.com/office/drawing/2014/main" id="{00000000-0008-0000-0900-0000BA56AD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905660029" name="Chart 127">
          <a:extLst>
            <a:ext uri="{FF2B5EF4-FFF2-40B4-BE49-F238E27FC236}">
              <a16:creationId xmlns:a16="http://schemas.microsoft.com/office/drawing/2014/main" id="{00000000-0008-0000-0900-00007D46FB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83173409" name="Chart 128">
          <a:extLst>
            <a:ext uri="{FF2B5EF4-FFF2-40B4-BE49-F238E27FC236}">
              <a16:creationId xmlns:a16="http://schemas.microsoft.com/office/drawing/2014/main" id="{00000000-0008-0000-0900-000021AC7B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405278624" name="Chart 129">
          <a:extLst>
            <a:ext uri="{FF2B5EF4-FFF2-40B4-BE49-F238E27FC236}">
              <a16:creationId xmlns:a16="http://schemas.microsoft.com/office/drawing/2014/main" id="{00000000-0008-0000-0900-0000A0D9C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251223246" name="Chart 130">
          <a:extLst>
            <a:ext uri="{FF2B5EF4-FFF2-40B4-BE49-F238E27FC236}">
              <a16:creationId xmlns:a16="http://schemas.microsoft.com/office/drawing/2014/main" id="{00000000-0008-0000-0900-0000CE5CF9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748526260" name="Chart 131">
          <a:extLst>
            <a:ext uri="{FF2B5EF4-FFF2-40B4-BE49-F238E27FC236}">
              <a16:creationId xmlns:a16="http://schemas.microsoft.com/office/drawing/2014/main" id="{00000000-0008-0000-0900-0000B49A9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423946163" name="Chart 132">
          <a:extLst>
            <a:ext uri="{FF2B5EF4-FFF2-40B4-BE49-F238E27FC236}">
              <a16:creationId xmlns:a16="http://schemas.microsoft.com/office/drawing/2014/main" id="{00000000-0008-0000-0900-0000B3B1D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780286784" name="Chart 133">
          <a:extLst>
            <a:ext uri="{FF2B5EF4-FFF2-40B4-BE49-F238E27FC236}">
              <a16:creationId xmlns:a16="http://schemas.microsoft.com/office/drawing/2014/main" id="{00000000-0008-0000-0900-0000403B8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071087920" name="Chart 134">
          <a:extLst>
            <a:ext uri="{FF2B5EF4-FFF2-40B4-BE49-F238E27FC236}">
              <a16:creationId xmlns:a16="http://schemas.microsoft.com/office/drawing/2014/main" id="{00000000-0008-0000-0900-00003081D7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879640986" name="Chart 135">
          <a:extLst>
            <a:ext uri="{FF2B5EF4-FFF2-40B4-BE49-F238E27FC236}">
              <a16:creationId xmlns:a16="http://schemas.microsoft.com/office/drawing/2014/main" id="{00000000-0008-0000-0900-00009A416E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480164202" name="Chart 136">
          <a:extLst>
            <a:ext uri="{FF2B5EF4-FFF2-40B4-BE49-F238E27FC236}">
              <a16:creationId xmlns:a16="http://schemas.microsoft.com/office/drawing/2014/main" id="{00000000-0008-0000-0900-00006A833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749875684" name="Chart 137">
          <a:extLst>
            <a:ext uri="{FF2B5EF4-FFF2-40B4-BE49-F238E27FC236}">
              <a16:creationId xmlns:a16="http://schemas.microsoft.com/office/drawing/2014/main" id="{00000000-0008-0000-0900-0000E4FB4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9529866" name="Chart 138">
          <a:extLst>
            <a:ext uri="{FF2B5EF4-FFF2-40B4-BE49-F238E27FC236}">
              <a16:creationId xmlns:a16="http://schemas.microsoft.com/office/drawing/2014/main" id="{00000000-0008-0000-0900-00000AF617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2115422173" name="Chart 139">
          <a:extLst>
            <a:ext uri="{FF2B5EF4-FFF2-40B4-BE49-F238E27FC236}">
              <a16:creationId xmlns:a16="http://schemas.microsoft.com/office/drawing/2014/main" id="{00000000-0008-0000-0900-0000DDC71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anacun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A2" sqref="A2:J2"/>
    </sheetView>
  </sheetViews>
  <sheetFormatPr baseColWidth="10" defaultColWidth="14.42578125" defaultRowHeight="15" customHeight="1" x14ac:dyDescent="0.25"/>
  <cols>
    <col min="1" max="1" width="8.7109375" customWidth="1"/>
    <col min="2" max="2" width="13.28515625" customWidth="1"/>
    <col min="3" max="11" width="15.7109375" customWidth="1"/>
    <col min="12" max="26" width="10.7109375" customWidth="1"/>
  </cols>
  <sheetData>
    <row r="1" spans="1:26" ht="24.75" customHeight="1" x14ac:dyDescent="0.35">
      <c r="A1" s="138" t="s">
        <v>0</v>
      </c>
      <c r="B1" s="139"/>
      <c r="C1" s="139"/>
      <c r="D1" s="139"/>
      <c r="E1" s="139"/>
      <c r="F1" s="139"/>
      <c r="G1" s="139"/>
      <c r="H1" s="139"/>
      <c r="I1" s="139"/>
      <c r="J1" s="139"/>
      <c r="K1" s="60"/>
      <c r="L1" s="61"/>
      <c r="M1" s="61"/>
      <c r="N1" s="61"/>
      <c r="O1" s="61"/>
      <c r="P1" s="61"/>
      <c r="Q1" s="61"/>
      <c r="R1" s="61"/>
      <c r="S1" s="61"/>
      <c r="T1" s="61"/>
      <c r="U1" s="61"/>
      <c r="V1" s="61"/>
    </row>
    <row r="2" spans="1:26" ht="24.75" customHeight="1" x14ac:dyDescent="0.35">
      <c r="A2" s="138" t="s">
        <v>1</v>
      </c>
      <c r="B2" s="139"/>
      <c r="C2" s="139"/>
      <c r="D2" s="139"/>
      <c r="E2" s="139"/>
      <c r="F2" s="139"/>
      <c r="G2" s="139"/>
      <c r="H2" s="139"/>
      <c r="I2" s="139"/>
      <c r="J2" s="139"/>
      <c r="K2" s="60"/>
      <c r="L2" s="61"/>
      <c r="M2" s="61"/>
      <c r="N2" s="61"/>
      <c r="O2" s="61"/>
      <c r="P2" s="61"/>
      <c r="Q2" s="61"/>
      <c r="R2" s="61"/>
      <c r="S2" s="61"/>
      <c r="T2" s="61"/>
      <c r="U2" s="61"/>
      <c r="V2" s="61"/>
    </row>
    <row r="3" spans="1:26" ht="15.75" customHeight="1" x14ac:dyDescent="0.25">
      <c r="A3" s="62"/>
      <c r="B3" s="62"/>
      <c r="C3" s="62"/>
      <c r="D3" s="62"/>
      <c r="E3" s="62"/>
      <c r="F3" s="62"/>
      <c r="G3" s="62"/>
      <c r="H3" s="62"/>
      <c r="I3" s="62"/>
      <c r="J3" s="62"/>
      <c r="K3" s="62"/>
      <c r="L3" s="61"/>
      <c r="M3" s="61"/>
      <c r="N3" s="61"/>
      <c r="O3" s="61"/>
      <c r="P3" s="61"/>
      <c r="Q3" s="61"/>
      <c r="R3" s="61"/>
      <c r="S3" s="61"/>
      <c r="T3" s="61"/>
      <c r="U3" s="61"/>
      <c r="V3" s="61"/>
    </row>
    <row r="4" spans="1:26" ht="36.75" customHeight="1" x14ac:dyDescent="0.25">
      <c r="A4" s="140" t="s">
        <v>2</v>
      </c>
      <c r="B4" s="139"/>
      <c r="C4" s="139"/>
      <c r="D4" s="139"/>
      <c r="E4" s="139"/>
      <c r="F4" s="139"/>
      <c r="G4" s="139"/>
      <c r="H4" s="139"/>
      <c r="I4" s="139"/>
      <c r="J4" s="63"/>
      <c r="K4" s="63"/>
      <c r="L4" s="61"/>
      <c r="M4" s="61"/>
      <c r="N4" s="61"/>
      <c r="O4" s="61"/>
      <c r="P4" s="61"/>
      <c r="Q4" s="61"/>
      <c r="R4" s="61"/>
      <c r="S4" s="61"/>
      <c r="T4" s="61"/>
      <c r="U4" s="61"/>
      <c r="V4" s="61"/>
    </row>
    <row r="5" spans="1:26" ht="19.5" customHeight="1" x14ac:dyDescent="0.25">
      <c r="A5" s="64"/>
      <c r="B5" s="64"/>
      <c r="C5" s="64"/>
      <c r="D5" s="64"/>
      <c r="E5" s="64"/>
      <c r="F5" s="64"/>
      <c r="G5" s="64"/>
      <c r="H5" s="64"/>
      <c r="I5" s="64"/>
      <c r="J5" s="64"/>
      <c r="K5" s="64"/>
      <c r="L5" s="61"/>
      <c r="M5" s="61"/>
      <c r="N5" s="61"/>
      <c r="O5" s="61"/>
      <c r="P5" s="61"/>
      <c r="Q5" s="61"/>
      <c r="R5" s="61"/>
      <c r="S5" s="61"/>
      <c r="T5" s="61"/>
      <c r="U5" s="61"/>
      <c r="V5" s="61"/>
    </row>
    <row r="6" spans="1:26" ht="19.5" customHeight="1" x14ac:dyDescent="0.25">
      <c r="A6" s="65" t="s">
        <v>3</v>
      </c>
      <c r="B6" s="64"/>
      <c r="C6" s="64"/>
      <c r="D6" s="64"/>
      <c r="E6" s="64"/>
      <c r="F6" s="64"/>
      <c r="G6" s="64"/>
      <c r="H6" s="64"/>
      <c r="I6" s="64"/>
      <c r="J6" s="64"/>
      <c r="K6" s="64"/>
      <c r="L6" s="61"/>
      <c r="M6" s="61"/>
      <c r="N6" s="61"/>
      <c r="O6" s="61"/>
      <c r="P6" s="61"/>
      <c r="Q6" s="61"/>
      <c r="R6" s="61"/>
      <c r="S6" s="61"/>
      <c r="T6" s="61"/>
      <c r="U6" s="61"/>
      <c r="V6" s="61"/>
    </row>
    <row r="7" spans="1:26" ht="19.5" customHeight="1" x14ac:dyDescent="0.25">
      <c r="A7" s="64"/>
      <c r="B7" s="64"/>
      <c r="C7" s="64"/>
      <c r="D7" s="64"/>
      <c r="E7" s="64"/>
      <c r="F7" s="64"/>
      <c r="G7" s="64"/>
      <c r="H7" s="64"/>
      <c r="I7" s="64"/>
      <c r="J7" s="64"/>
      <c r="K7" s="64"/>
      <c r="L7" s="61"/>
      <c r="M7" s="61"/>
      <c r="N7" s="61"/>
      <c r="O7" s="61"/>
      <c r="P7" s="61"/>
      <c r="Q7" s="61"/>
      <c r="R7" s="61"/>
      <c r="S7" s="61"/>
      <c r="T7" s="61"/>
      <c r="U7" s="61"/>
      <c r="V7" s="61"/>
    </row>
    <row r="8" spans="1:26" ht="15" customHeight="1" x14ac:dyDescent="0.25">
      <c r="A8" s="66">
        <v>1</v>
      </c>
      <c r="B8" s="67" t="s">
        <v>4</v>
      </c>
      <c r="C8" s="64"/>
      <c r="D8" s="141"/>
      <c r="E8" s="139"/>
      <c r="F8" s="139"/>
      <c r="G8" s="139"/>
      <c r="H8" s="139"/>
      <c r="I8" s="139"/>
      <c r="J8" s="139"/>
      <c r="K8" s="64"/>
      <c r="L8" s="61"/>
      <c r="M8" s="61"/>
      <c r="N8" s="61"/>
      <c r="O8" s="61"/>
      <c r="P8" s="61"/>
      <c r="Q8" s="61"/>
      <c r="R8" s="61"/>
      <c r="S8" s="61"/>
      <c r="T8" s="61"/>
      <c r="U8" s="61"/>
      <c r="V8" s="61"/>
    </row>
    <row r="9" spans="1:26" ht="15" customHeight="1" x14ac:dyDescent="0.25">
      <c r="A9" s="66">
        <v>2</v>
      </c>
      <c r="B9" s="67" t="s">
        <v>5</v>
      </c>
      <c r="C9" s="64"/>
      <c r="D9" s="141"/>
      <c r="E9" s="139"/>
      <c r="F9" s="139"/>
      <c r="G9" s="139"/>
      <c r="H9" s="139"/>
      <c r="I9" s="139"/>
      <c r="J9" s="139"/>
      <c r="K9" s="64"/>
      <c r="L9" s="61"/>
      <c r="M9" s="61"/>
      <c r="N9" s="61"/>
      <c r="O9" s="61"/>
      <c r="P9" s="61"/>
      <c r="Q9" s="61"/>
      <c r="R9" s="61"/>
      <c r="S9" s="61"/>
      <c r="T9" s="61"/>
      <c r="U9" s="61"/>
      <c r="V9" s="61"/>
      <c r="W9" s="61"/>
      <c r="X9" s="61"/>
      <c r="Y9" s="61"/>
      <c r="Z9" s="61"/>
    </row>
    <row r="10" spans="1:26" ht="15" customHeight="1" x14ac:dyDescent="0.25">
      <c r="A10" s="66">
        <v>3</v>
      </c>
      <c r="B10" s="67" t="s">
        <v>6</v>
      </c>
      <c r="C10" s="64"/>
      <c r="D10" s="141"/>
      <c r="E10" s="139"/>
      <c r="F10" s="139"/>
      <c r="G10" s="139"/>
      <c r="H10" s="139"/>
      <c r="I10" s="139"/>
      <c r="J10" s="139"/>
      <c r="K10" s="64"/>
      <c r="L10" s="61"/>
      <c r="M10" s="61"/>
      <c r="N10" s="61"/>
      <c r="O10" s="61"/>
      <c r="P10" s="61"/>
      <c r="Q10" s="61"/>
      <c r="R10" s="61"/>
      <c r="S10" s="61"/>
      <c r="T10" s="61"/>
      <c r="U10" s="61"/>
      <c r="V10" s="61"/>
      <c r="W10" s="61"/>
      <c r="X10" s="61"/>
      <c r="Y10" s="61"/>
      <c r="Z10" s="61"/>
    </row>
    <row r="11" spans="1:26" ht="15" customHeight="1" x14ac:dyDescent="0.25">
      <c r="A11" s="66">
        <v>4</v>
      </c>
      <c r="B11" s="67" t="s">
        <v>7</v>
      </c>
      <c r="C11" s="64"/>
      <c r="D11" s="141"/>
      <c r="E11" s="139"/>
      <c r="F11" s="139"/>
      <c r="G11" s="139"/>
      <c r="H11" s="139"/>
      <c r="I11" s="139"/>
      <c r="J11" s="139"/>
      <c r="K11" s="64"/>
      <c r="L11" s="61"/>
      <c r="M11" s="61"/>
      <c r="N11" s="61"/>
      <c r="O11" s="61"/>
      <c r="P11" s="61"/>
      <c r="Q11" s="61"/>
      <c r="R11" s="61"/>
      <c r="S11" s="61"/>
      <c r="T11" s="61"/>
      <c r="U11" s="61"/>
      <c r="V11" s="61"/>
      <c r="W11" s="61"/>
      <c r="X11" s="61"/>
      <c r="Y11" s="61"/>
      <c r="Z11" s="61"/>
    </row>
    <row r="12" spans="1:26" ht="15" customHeight="1" x14ac:dyDescent="0.25">
      <c r="A12" s="66">
        <v>5</v>
      </c>
      <c r="B12" s="67" t="s">
        <v>8</v>
      </c>
      <c r="C12" s="64"/>
      <c r="D12" s="141"/>
      <c r="E12" s="139"/>
      <c r="F12" s="139"/>
      <c r="G12" s="139"/>
      <c r="H12" s="139"/>
      <c r="I12" s="139"/>
      <c r="J12" s="139"/>
      <c r="K12" s="64"/>
      <c r="L12" s="61"/>
      <c r="M12" s="61"/>
      <c r="N12" s="61"/>
      <c r="O12" s="61"/>
      <c r="P12" s="61"/>
      <c r="Q12" s="61"/>
      <c r="R12" s="61"/>
      <c r="S12" s="61"/>
      <c r="T12" s="61"/>
      <c r="U12" s="61"/>
      <c r="V12" s="61"/>
      <c r="W12" s="61"/>
      <c r="X12" s="61"/>
      <c r="Y12" s="61"/>
      <c r="Z12" s="61"/>
    </row>
    <row r="13" spans="1:26" ht="15" customHeight="1" x14ac:dyDescent="0.25">
      <c r="A13" s="66">
        <v>6</v>
      </c>
      <c r="B13" s="67" t="s">
        <v>9</v>
      </c>
      <c r="C13" s="64"/>
      <c r="D13" s="141"/>
      <c r="E13" s="139"/>
      <c r="F13" s="139"/>
      <c r="G13" s="139"/>
      <c r="H13" s="139"/>
      <c r="I13" s="139"/>
      <c r="J13" s="139"/>
      <c r="K13" s="64"/>
      <c r="L13" s="61"/>
      <c r="M13" s="61"/>
      <c r="N13" s="61"/>
      <c r="O13" s="61"/>
      <c r="P13" s="61"/>
      <c r="Q13" s="61"/>
      <c r="R13" s="61"/>
      <c r="S13" s="61"/>
      <c r="T13" s="61"/>
      <c r="U13" s="61"/>
      <c r="V13" s="61"/>
      <c r="W13" s="61"/>
      <c r="X13" s="61"/>
      <c r="Y13" s="61"/>
      <c r="Z13" s="61"/>
    </row>
    <row r="14" spans="1:26" ht="15" customHeight="1" x14ac:dyDescent="0.25">
      <c r="A14" s="66">
        <v>7</v>
      </c>
      <c r="B14" s="67" t="s">
        <v>10</v>
      </c>
      <c r="C14" s="64"/>
      <c r="D14" s="141"/>
      <c r="E14" s="139"/>
      <c r="F14" s="139"/>
      <c r="G14" s="139"/>
      <c r="H14" s="139"/>
      <c r="I14" s="139"/>
      <c r="J14" s="139"/>
      <c r="K14" s="64"/>
      <c r="L14" s="61"/>
      <c r="M14" s="61"/>
      <c r="N14" s="61"/>
      <c r="O14" s="61"/>
      <c r="P14" s="61"/>
      <c r="Q14" s="61"/>
      <c r="R14" s="61"/>
      <c r="S14" s="61"/>
      <c r="T14" s="61"/>
      <c r="U14" s="61"/>
      <c r="V14" s="61"/>
      <c r="W14" s="61"/>
      <c r="X14" s="61"/>
      <c r="Y14" s="61"/>
      <c r="Z14" s="61"/>
    </row>
    <row r="15" spans="1:26" ht="15" customHeight="1" x14ac:dyDescent="0.25">
      <c r="A15" s="66">
        <v>8</v>
      </c>
      <c r="B15" s="67" t="s">
        <v>11</v>
      </c>
      <c r="C15" s="64"/>
      <c r="D15" s="141"/>
      <c r="E15" s="139"/>
      <c r="F15" s="139"/>
      <c r="G15" s="139"/>
      <c r="H15" s="139"/>
      <c r="I15" s="139"/>
      <c r="J15" s="139"/>
      <c r="K15" s="64"/>
      <c r="L15" s="61"/>
      <c r="M15" s="61"/>
      <c r="N15" s="61"/>
      <c r="O15" s="61"/>
      <c r="P15" s="61"/>
      <c r="Q15" s="61"/>
      <c r="R15" s="61"/>
      <c r="S15" s="61"/>
      <c r="T15" s="61"/>
      <c r="U15" s="61"/>
      <c r="V15" s="61"/>
      <c r="W15" s="61"/>
      <c r="X15" s="61"/>
      <c r="Y15" s="61"/>
      <c r="Z15" s="61"/>
    </row>
    <row r="16" spans="1:26" ht="15" customHeight="1" x14ac:dyDescent="0.4">
      <c r="A16" s="66">
        <v>9</v>
      </c>
      <c r="B16" s="68" t="s">
        <v>12</v>
      </c>
      <c r="C16" s="64"/>
      <c r="D16" s="141"/>
      <c r="E16" s="139"/>
      <c r="F16" s="139"/>
      <c r="G16" s="139"/>
      <c r="H16" s="139"/>
      <c r="I16" s="139"/>
      <c r="J16" s="139"/>
      <c r="K16" s="64"/>
      <c r="L16" s="61"/>
      <c r="M16" s="61"/>
      <c r="N16" s="61"/>
      <c r="O16" s="61"/>
      <c r="P16" s="61"/>
      <c r="Q16" s="61"/>
      <c r="R16" s="61"/>
      <c r="S16" s="61"/>
      <c r="T16" s="61"/>
      <c r="U16" s="61"/>
      <c r="V16" s="61"/>
      <c r="W16" s="61"/>
      <c r="X16" s="61"/>
      <c r="Y16" s="61"/>
      <c r="Z16" s="61"/>
    </row>
    <row r="17" spans="1:26" ht="15" customHeight="1" x14ac:dyDescent="0.4">
      <c r="A17" s="66">
        <v>10</v>
      </c>
      <c r="B17" s="68" t="s">
        <v>13</v>
      </c>
      <c r="C17" s="64"/>
      <c r="D17" s="142"/>
      <c r="E17" s="139"/>
      <c r="F17" s="139"/>
      <c r="G17" s="139"/>
      <c r="H17" s="139"/>
      <c r="I17" s="139"/>
      <c r="J17" s="139"/>
      <c r="K17" s="64"/>
      <c r="L17" s="61"/>
      <c r="M17" s="61"/>
      <c r="N17" s="61"/>
      <c r="O17" s="61"/>
      <c r="P17" s="61"/>
      <c r="Q17" s="61"/>
      <c r="R17" s="61"/>
      <c r="S17" s="61"/>
      <c r="T17" s="61"/>
      <c r="U17" s="61"/>
      <c r="V17" s="61"/>
      <c r="W17" s="61"/>
      <c r="X17" s="61"/>
      <c r="Y17" s="61"/>
      <c r="Z17" s="61"/>
    </row>
    <row r="18" spans="1:26" ht="15" customHeight="1" x14ac:dyDescent="0.4">
      <c r="A18" s="66">
        <v>11</v>
      </c>
      <c r="B18" s="68" t="s">
        <v>14</v>
      </c>
      <c r="C18" s="64"/>
      <c r="D18" s="141"/>
      <c r="E18" s="139"/>
      <c r="F18" s="139"/>
      <c r="G18" s="139"/>
      <c r="H18" s="139"/>
      <c r="I18" s="139"/>
      <c r="J18" s="139"/>
      <c r="K18" s="64"/>
      <c r="L18" s="61"/>
      <c r="M18" s="61"/>
      <c r="N18" s="61"/>
      <c r="O18" s="61"/>
      <c r="P18" s="61"/>
      <c r="Q18" s="61"/>
      <c r="R18" s="61"/>
      <c r="S18" s="61"/>
      <c r="T18" s="61"/>
      <c r="U18" s="61"/>
      <c r="V18" s="61"/>
      <c r="W18" s="61"/>
      <c r="X18" s="61"/>
      <c r="Y18" s="61"/>
      <c r="Z18" s="61"/>
    </row>
    <row r="19" spans="1:26" ht="15" customHeight="1" x14ac:dyDescent="0.4">
      <c r="A19" s="66">
        <v>12</v>
      </c>
      <c r="B19" s="68" t="s">
        <v>15</v>
      </c>
      <c r="C19" s="64"/>
      <c r="D19" s="141"/>
      <c r="E19" s="139"/>
      <c r="F19" s="139"/>
      <c r="G19" s="139"/>
      <c r="H19" s="139"/>
      <c r="I19" s="139"/>
      <c r="J19" s="139"/>
      <c r="K19" s="64"/>
      <c r="L19" s="61"/>
      <c r="M19" s="61"/>
      <c r="N19" s="61"/>
      <c r="O19" s="61"/>
      <c r="P19" s="61"/>
      <c r="Q19" s="61"/>
      <c r="R19" s="61"/>
      <c r="S19" s="61"/>
      <c r="T19" s="61"/>
      <c r="U19" s="61"/>
      <c r="V19" s="61"/>
      <c r="W19" s="61"/>
      <c r="X19" s="61"/>
      <c r="Y19" s="61"/>
      <c r="Z19" s="61"/>
    </row>
    <row r="20" spans="1:26" ht="15" customHeight="1" x14ac:dyDescent="0.25">
      <c r="A20" s="66">
        <v>13</v>
      </c>
      <c r="B20" s="67" t="s">
        <v>16</v>
      </c>
      <c r="C20" s="64"/>
      <c r="D20" s="64"/>
      <c r="E20" s="64"/>
      <c r="F20" s="64"/>
      <c r="G20" s="64"/>
      <c r="H20" s="64"/>
      <c r="I20" s="64"/>
      <c r="J20" s="64"/>
      <c r="K20" s="64"/>
      <c r="L20" s="61"/>
      <c r="M20" s="61"/>
      <c r="N20" s="61"/>
      <c r="O20" s="61"/>
      <c r="P20" s="61"/>
      <c r="Q20" s="61"/>
      <c r="R20" s="61"/>
      <c r="S20" s="61"/>
      <c r="T20" s="61"/>
      <c r="U20" s="61"/>
      <c r="V20" s="61"/>
      <c r="W20" s="61"/>
      <c r="X20" s="61"/>
      <c r="Y20" s="61"/>
      <c r="Z20" s="61"/>
    </row>
    <row r="21" spans="1:26" ht="15" customHeight="1" x14ac:dyDescent="0.25">
      <c r="A21" s="66">
        <v>14</v>
      </c>
      <c r="B21" s="67" t="s">
        <v>17</v>
      </c>
      <c r="C21" s="64"/>
      <c r="D21" s="141"/>
      <c r="E21" s="139"/>
      <c r="F21" s="139"/>
      <c r="G21" s="139"/>
      <c r="H21" s="139"/>
      <c r="I21" s="139"/>
      <c r="J21" s="139"/>
      <c r="K21" s="64"/>
      <c r="L21" s="61"/>
      <c r="M21" s="61"/>
      <c r="N21" s="61"/>
      <c r="O21" s="61"/>
      <c r="P21" s="61"/>
      <c r="Q21" s="61"/>
      <c r="R21" s="61"/>
      <c r="S21" s="61"/>
      <c r="T21" s="61"/>
      <c r="U21" s="61"/>
      <c r="V21" s="61"/>
      <c r="W21" s="61"/>
      <c r="X21" s="61"/>
      <c r="Y21" s="61"/>
      <c r="Z21" s="61"/>
    </row>
    <row r="22" spans="1:26" ht="15" customHeight="1" x14ac:dyDescent="0.25">
      <c r="A22" s="66">
        <v>15</v>
      </c>
      <c r="B22" s="67" t="s">
        <v>18</v>
      </c>
      <c r="C22" s="64"/>
      <c r="D22" s="141"/>
      <c r="E22" s="139"/>
      <c r="F22" s="139"/>
      <c r="G22" s="139"/>
      <c r="H22" s="139"/>
      <c r="I22" s="139"/>
      <c r="J22" s="139"/>
      <c r="K22" s="64"/>
      <c r="L22" s="61"/>
      <c r="M22" s="61"/>
      <c r="N22" s="61"/>
      <c r="O22" s="61"/>
      <c r="P22" s="61"/>
      <c r="Q22" s="61"/>
      <c r="R22" s="61"/>
      <c r="S22" s="61"/>
      <c r="T22" s="61"/>
      <c r="U22" s="61"/>
      <c r="V22" s="61"/>
      <c r="W22" s="61"/>
      <c r="X22" s="61"/>
      <c r="Y22" s="61"/>
      <c r="Z22" s="61"/>
    </row>
    <row r="23" spans="1:26" ht="19.5" customHeight="1" x14ac:dyDescent="0.25">
      <c r="A23" s="64"/>
      <c r="B23" s="64"/>
      <c r="C23" s="64"/>
      <c r="D23" s="64"/>
      <c r="E23" s="64"/>
      <c r="F23" s="64"/>
      <c r="G23" s="64"/>
      <c r="H23" s="64"/>
      <c r="I23" s="64"/>
      <c r="J23" s="64"/>
      <c r="K23" s="64"/>
      <c r="L23" s="61"/>
      <c r="M23" s="61"/>
      <c r="N23" s="61"/>
      <c r="O23" s="61"/>
      <c r="P23" s="61"/>
      <c r="Q23" s="61"/>
      <c r="R23" s="61"/>
      <c r="S23" s="61"/>
      <c r="T23" s="61"/>
      <c r="U23" s="61"/>
      <c r="V23" s="61"/>
      <c r="W23" s="61"/>
      <c r="X23" s="61"/>
      <c r="Y23" s="61"/>
      <c r="Z23" s="61"/>
    </row>
    <row r="24" spans="1:26" ht="15" customHeight="1" x14ac:dyDescent="0.25">
      <c r="A24" s="66"/>
      <c r="B24" s="67"/>
      <c r="C24" s="64"/>
      <c r="D24" s="64"/>
      <c r="E24" s="64"/>
      <c r="F24" s="64"/>
      <c r="G24" s="64"/>
      <c r="H24" s="64"/>
      <c r="I24" s="64"/>
      <c r="J24" s="64"/>
      <c r="K24" s="64"/>
      <c r="L24" s="61"/>
      <c r="M24" s="61"/>
      <c r="N24" s="61"/>
      <c r="O24" s="61"/>
      <c r="P24" s="61"/>
      <c r="Q24" s="61"/>
      <c r="R24" s="61"/>
      <c r="S24" s="61"/>
      <c r="T24" s="61"/>
      <c r="U24" s="61"/>
      <c r="V24" s="61"/>
      <c r="W24" s="61"/>
      <c r="X24" s="61"/>
      <c r="Y24" s="61"/>
      <c r="Z24" s="61"/>
    </row>
    <row r="25" spans="1:26" ht="15.75" customHeight="1" x14ac:dyDescent="0.25">
      <c r="A25" s="65" t="s">
        <v>19</v>
      </c>
      <c r="B25" s="61"/>
      <c r="C25" s="61"/>
      <c r="D25" s="61"/>
      <c r="E25" s="61"/>
      <c r="F25" s="61"/>
      <c r="G25" s="61"/>
      <c r="H25" s="61"/>
      <c r="I25" s="61"/>
      <c r="J25" s="61"/>
      <c r="K25" s="61"/>
      <c r="L25" s="61"/>
      <c r="M25" s="61"/>
      <c r="N25" s="61"/>
      <c r="O25" s="61"/>
      <c r="P25" s="61"/>
      <c r="Q25" s="61"/>
      <c r="R25" s="61"/>
      <c r="S25" s="61"/>
      <c r="T25" s="61"/>
      <c r="U25" s="61"/>
      <c r="V25" s="61"/>
      <c r="W25" s="61"/>
      <c r="X25" s="61"/>
      <c r="Y25" s="61"/>
      <c r="Z25" s="61"/>
    </row>
    <row r="26" spans="1:26" ht="15.75" customHeight="1" x14ac:dyDescent="0.25">
      <c r="A26" s="65"/>
      <c r="B26" s="61"/>
      <c r="C26" s="61"/>
      <c r="D26" s="61"/>
      <c r="E26" s="61"/>
      <c r="F26" s="61"/>
      <c r="G26" s="61"/>
      <c r="H26" s="61"/>
      <c r="I26" s="61"/>
      <c r="J26" s="61"/>
      <c r="K26" s="61"/>
      <c r="L26" s="61"/>
      <c r="M26" s="61"/>
      <c r="N26" s="61"/>
      <c r="O26" s="61"/>
      <c r="P26" s="61"/>
      <c r="Q26" s="61"/>
      <c r="R26" s="61"/>
      <c r="S26" s="61"/>
      <c r="T26" s="61"/>
      <c r="U26" s="61"/>
      <c r="V26" s="61"/>
      <c r="W26" s="61"/>
      <c r="X26" s="61"/>
      <c r="Y26" s="61"/>
      <c r="Z26" s="61"/>
    </row>
    <row r="27" spans="1:26" ht="39.75" customHeight="1" x14ac:dyDescent="0.25">
      <c r="A27" s="69">
        <v>1</v>
      </c>
      <c r="B27" s="140" t="s">
        <v>20</v>
      </c>
      <c r="C27" s="139"/>
      <c r="D27" s="139"/>
      <c r="E27" s="139"/>
      <c r="F27" s="139"/>
      <c r="G27" s="139"/>
      <c r="H27" s="139"/>
      <c r="I27" s="139"/>
      <c r="J27" s="139"/>
      <c r="K27" s="70"/>
      <c r="L27" s="70"/>
      <c r="M27" s="70"/>
      <c r="N27" s="70"/>
      <c r="O27" s="70"/>
      <c r="P27" s="70"/>
      <c r="Q27" s="70"/>
      <c r="R27" s="70"/>
      <c r="S27" s="70"/>
      <c r="T27" s="70"/>
      <c r="U27" s="70"/>
      <c r="V27" s="70"/>
      <c r="W27" s="70"/>
      <c r="X27" s="70"/>
      <c r="Y27" s="70"/>
      <c r="Z27" s="70"/>
    </row>
    <row r="28" spans="1:26" ht="15.75" customHeight="1" x14ac:dyDescent="0.25">
      <c r="A28" s="69"/>
      <c r="B28" s="70"/>
      <c r="C28" s="70"/>
      <c r="D28" s="70"/>
      <c r="E28" s="70"/>
      <c r="F28" s="70"/>
      <c r="G28" s="70"/>
      <c r="H28" s="70"/>
      <c r="I28" s="70"/>
      <c r="J28" s="70"/>
      <c r="K28" s="70"/>
      <c r="L28" s="70"/>
      <c r="M28" s="70"/>
      <c r="N28" s="70"/>
      <c r="O28" s="70"/>
      <c r="P28" s="70"/>
      <c r="Q28" s="70"/>
      <c r="R28" s="70"/>
      <c r="S28" s="70"/>
      <c r="T28" s="70"/>
      <c r="U28" s="70"/>
      <c r="V28" s="70"/>
      <c r="W28" s="70"/>
      <c r="X28" s="70"/>
      <c r="Y28" s="70"/>
      <c r="Z28" s="70"/>
    </row>
    <row r="29" spans="1:26" ht="39.75" customHeight="1" x14ac:dyDescent="0.25">
      <c r="A29" s="69">
        <v>2</v>
      </c>
      <c r="B29" s="140" t="s">
        <v>21</v>
      </c>
      <c r="C29" s="139"/>
      <c r="D29" s="139"/>
      <c r="E29" s="139"/>
      <c r="F29" s="139"/>
      <c r="G29" s="139"/>
      <c r="H29" s="139"/>
      <c r="I29" s="139"/>
      <c r="J29" s="139"/>
      <c r="K29" s="70"/>
      <c r="L29" s="70"/>
      <c r="M29" s="70"/>
      <c r="N29" s="70"/>
      <c r="O29" s="70"/>
      <c r="P29" s="70"/>
      <c r="Q29" s="70"/>
      <c r="R29" s="70"/>
      <c r="S29" s="70"/>
      <c r="T29" s="70"/>
      <c r="U29" s="70"/>
      <c r="V29" s="70"/>
      <c r="W29" s="70"/>
      <c r="X29" s="70"/>
      <c r="Y29" s="70"/>
      <c r="Z29" s="70"/>
    </row>
    <row r="30" spans="1:26" ht="30" customHeight="1" x14ac:dyDescent="0.25">
      <c r="A30" s="69">
        <v>3</v>
      </c>
      <c r="B30" s="143" t="s">
        <v>22</v>
      </c>
      <c r="C30" s="139"/>
      <c r="D30" s="139"/>
      <c r="E30" s="139"/>
      <c r="F30" s="139"/>
      <c r="G30" s="139"/>
      <c r="H30" s="139"/>
      <c r="I30" s="139"/>
      <c r="J30" s="139"/>
      <c r="K30" s="70"/>
      <c r="L30" s="70"/>
      <c r="M30" s="70"/>
      <c r="N30" s="70"/>
      <c r="O30" s="70"/>
      <c r="P30" s="70"/>
      <c r="Q30" s="70"/>
      <c r="R30" s="70"/>
      <c r="S30" s="70"/>
      <c r="T30" s="70"/>
      <c r="U30" s="70"/>
      <c r="V30" s="70"/>
      <c r="W30" s="70"/>
      <c r="X30" s="70"/>
      <c r="Y30" s="70"/>
      <c r="Z30" s="70"/>
    </row>
    <row r="31" spans="1:26" ht="30" customHeight="1" x14ac:dyDescent="0.25">
      <c r="A31" s="69"/>
      <c r="B31" s="71"/>
      <c r="C31" s="144" t="s">
        <v>23</v>
      </c>
      <c r="D31" s="145"/>
      <c r="E31" s="146"/>
      <c r="F31" s="144" t="s">
        <v>24</v>
      </c>
      <c r="G31" s="145"/>
      <c r="H31" s="145"/>
      <c r="I31" s="146"/>
      <c r="J31" s="71"/>
      <c r="K31" s="70"/>
      <c r="L31" s="70"/>
      <c r="M31" s="70"/>
      <c r="N31" s="70"/>
      <c r="O31" s="70"/>
      <c r="P31" s="70"/>
      <c r="Q31" s="70"/>
      <c r="R31" s="70"/>
      <c r="S31" s="70"/>
      <c r="T31" s="70"/>
      <c r="U31" s="70"/>
      <c r="V31" s="70"/>
      <c r="W31" s="70"/>
      <c r="X31" s="70"/>
      <c r="Y31" s="70"/>
      <c r="Z31" s="70"/>
    </row>
    <row r="32" spans="1:26" ht="34.5" customHeight="1" x14ac:dyDescent="0.25">
      <c r="A32" s="69"/>
      <c r="B32" s="71"/>
      <c r="C32" s="1">
        <v>3</v>
      </c>
      <c r="D32" s="147" t="s">
        <v>25</v>
      </c>
      <c r="E32" s="146"/>
      <c r="F32" s="147" t="s">
        <v>26</v>
      </c>
      <c r="G32" s="145"/>
      <c r="H32" s="145"/>
      <c r="I32" s="146"/>
      <c r="J32" s="71"/>
      <c r="K32" s="70"/>
      <c r="L32" s="70"/>
      <c r="M32" s="70"/>
      <c r="N32" s="70"/>
      <c r="O32" s="70"/>
      <c r="P32" s="70"/>
      <c r="Q32" s="70"/>
      <c r="R32" s="70"/>
      <c r="S32" s="70"/>
      <c r="T32" s="70"/>
      <c r="U32" s="70"/>
      <c r="V32" s="70"/>
      <c r="W32" s="70"/>
      <c r="X32" s="70"/>
      <c r="Y32" s="70"/>
      <c r="Z32" s="70"/>
    </row>
    <row r="33" spans="1:26" ht="34.5" customHeight="1" x14ac:dyDescent="0.25">
      <c r="A33" s="69"/>
      <c r="B33" s="71"/>
      <c r="C33" s="2" t="s">
        <v>27</v>
      </c>
      <c r="D33" s="147" t="s">
        <v>28</v>
      </c>
      <c r="E33" s="146"/>
      <c r="F33" s="147" t="s">
        <v>29</v>
      </c>
      <c r="G33" s="145"/>
      <c r="H33" s="145"/>
      <c r="I33" s="146"/>
      <c r="J33" s="71"/>
      <c r="K33" s="70"/>
      <c r="L33" s="70"/>
      <c r="M33" s="70"/>
      <c r="N33" s="70"/>
      <c r="O33" s="70"/>
      <c r="P33" s="70"/>
      <c r="Q33" s="70"/>
      <c r="R33" s="70"/>
      <c r="S33" s="70"/>
      <c r="T33" s="70"/>
      <c r="U33" s="70"/>
      <c r="V33" s="70"/>
      <c r="W33" s="70"/>
      <c r="X33" s="70"/>
      <c r="Y33" s="70"/>
      <c r="Z33" s="70"/>
    </row>
    <row r="34" spans="1:26" ht="30" customHeight="1" x14ac:dyDescent="0.25">
      <c r="A34" s="69"/>
      <c r="B34" s="71"/>
      <c r="C34" s="71"/>
      <c r="D34" s="71"/>
      <c r="E34" s="71"/>
      <c r="F34" s="71"/>
      <c r="G34" s="71"/>
      <c r="H34" s="71"/>
      <c r="I34" s="71"/>
      <c r="J34" s="71"/>
      <c r="K34" s="70"/>
      <c r="L34" s="70"/>
      <c r="M34" s="70"/>
      <c r="N34" s="70"/>
      <c r="O34" s="70"/>
      <c r="P34" s="70"/>
      <c r="Q34" s="70"/>
      <c r="R34" s="70"/>
      <c r="S34" s="70"/>
      <c r="T34" s="70"/>
      <c r="U34" s="70"/>
      <c r="V34" s="70"/>
      <c r="W34" s="70"/>
      <c r="X34" s="70"/>
      <c r="Y34" s="70"/>
      <c r="Z34" s="70"/>
    </row>
    <row r="35" spans="1:26" ht="39.75" customHeight="1" x14ac:dyDescent="0.25">
      <c r="A35" s="69">
        <v>4</v>
      </c>
      <c r="B35" s="140" t="s">
        <v>30</v>
      </c>
      <c r="C35" s="139"/>
      <c r="D35" s="139"/>
      <c r="E35" s="139"/>
      <c r="F35" s="139"/>
      <c r="G35" s="139"/>
      <c r="H35" s="139"/>
      <c r="I35" s="139"/>
      <c r="J35" s="139"/>
      <c r="K35" s="70"/>
      <c r="L35" s="70"/>
      <c r="M35" s="70"/>
      <c r="N35" s="70"/>
      <c r="O35" s="70"/>
      <c r="P35" s="70"/>
      <c r="Q35" s="70"/>
      <c r="R35" s="70"/>
      <c r="S35" s="70"/>
      <c r="T35" s="70"/>
      <c r="U35" s="70"/>
      <c r="V35" s="70"/>
      <c r="W35" s="70"/>
      <c r="X35" s="70"/>
      <c r="Y35" s="70"/>
      <c r="Z35" s="70"/>
    </row>
    <row r="36" spans="1:26" ht="30" customHeight="1" x14ac:dyDescent="0.25">
      <c r="A36" s="69"/>
      <c r="B36" s="71"/>
      <c r="C36" s="144" t="s">
        <v>23</v>
      </c>
      <c r="D36" s="145"/>
      <c r="E36" s="146"/>
      <c r="F36" s="144" t="s">
        <v>31</v>
      </c>
      <c r="G36" s="145"/>
      <c r="H36" s="145"/>
      <c r="I36" s="146"/>
      <c r="J36" s="71"/>
      <c r="K36" s="70"/>
      <c r="L36" s="70"/>
      <c r="M36" s="70"/>
      <c r="N36" s="70"/>
      <c r="O36" s="70"/>
      <c r="P36" s="70"/>
      <c r="Q36" s="70"/>
      <c r="R36" s="70"/>
      <c r="S36" s="70"/>
      <c r="T36" s="70"/>
      <c r="U36" s="70"/>
      <c r="V36" s="70"/>
      <c r="W36" s="70"/>
      <c r="X36" s="70"/>
      <c r="Y36" s="70"/>
      <c r="Z36" s="70"/>
    </row>
    <row r="37" spans="1:26" ht="75" customHeight="1" x14ac:dyDescent="0.25">
      <c r="A37" s="69"/>
      <c r="B37" s="71"/>
      <c r="C37" s="2" t="s">
        <v>27</v>
      </c>
      <c r="D37" s="147" t="s">
        <v>28</v>
      </c>
      <c r="E37" s="146"/>
      <c r="F37" s="147" t="s">
        <v>32</v>
      </c>
      <c r="G37" s="145"/>
      <c r="H37" s="145"/>
      <c r="I37" s="146"/>
      <c r="J37" s="71"/>
      <c r="K37" s="70"/>
      <c r="L37" s="70"/>
      <c r="M37" s="70"/>
      <c r="N37" s="70"/>
      <c r="O37" s="70"/>
      <c r="P37" s="70"/>
      <c r="Q37" s="70"/>
      <c r="R37" s="70"/>
      <c r="S37" s="70"/>
      <c r="T37" s="70"/>
      <c r="U37" s="70"/>
      <c r="V37" s="70"/>
      <c r="W37" s="70"/>
      <c r="X37" s="70"/>
      <c r="Y37" s="70"/>
      <c r="Z37" s="70"/>
    </row>
    <row r="38" spans="1:26" ht="60" customHeight="1" x14ac:dyDescent="0.25">
      <c r="A38" s="69"/>
      <c r="B38" s="71"/>
      <c r="C38" s="2" t="s">
        <v>33</v>
      </c>
      <c r="D38" s="147" t="s">
        <v>16</v>
      </c>
      <c r="E38" s="146"/>
      <c r="F38" s="147" t="s">
        <v>34</v>
      </c>
      <c r="G38" s="145"/>
      <c r="H38" s="145"/>
      <c r="I38" s="146"/>
      <c r="J38" s="71"/>
      <c r="K38" s="70"/>
      <c r="L38" s="70"/>
      <c r="M38" s="70"/>
      <c r="N38" s="70"/>
      <c r="O38" s="70"/>
      <c r="P38" s="70"/>
      <c r="Q38" s="70"/>
      <c r="R38" s="70"/>
      <c r="S38" s="70"/>
      <c r="T38" s="70"/>
      <c r="U38" s="70"/>
      <c r="V38" s="70"/>
      <c r="W38" s="70"/>
      <c r="X38" s="70"/>
      <c r="Y38" s="70"/>
      <c r="Z38" s="70"/>
    </row>
    <row r="39" spans="1:26" ht="60" customHeight="1" x14ac:dyDescent="0.25">
      <c r="A39" s="69"/>
      <c r="B39" s="71"/>
      <c r="C39" s="2" t="s">
        <v>35</v>
      </c>
      <c r="D39" s="147" t="s">
        <v>17</v>
      </c>
      <c r="E39" s="146"/>
      <c r="F39" s="147" t="s">
        <v>34</v>
      </c>
      <c r="G39" s="145"/>
      <c r="H39" s="145"/>
      <c r="I39" s="146"/>
      <c r="J39" s="71"/>
      <c r="K39" s="70"/>
      <c r="L39" s="70"/>
      <c r="M39" s="70"/>
      <c r="N39" s="70"/>
      <c r="O39" s="70"/>
      <c r="P39" s="70"/>
      <c r="Q39" s="70"/>
      <c r="R39" s="70"/>
      <c r="S39" s="70"/>
      <c r="T39" s="70"/>
      <c r="U39" s="70"/>
      <c r="V39" s="70"/>
      <c r="W39" s="70"/>
      <c r="X39" s="70"/>
      <c r="Y39" s="70"/>
      <c r="Z39" s="70"/>
    </row>
    <row r="40" spans="1:26" ht="30" customHeight="1" x14ac:dyDescent="0.25">
      <c r="A40" s="69"/>
      <c r="B40" s="71"/>
      <c r="C40" s="71"/>
      <c r="D40" s="71"/>
      <c r="E40" s="71"/>
      <c r="F40" s="71"/>
      <c r="G40" s="71"/>
      <c r="H40" s="71"/>
      <c r="I40" s="71"/>
      <c r="J40" s="71"/>
      <c r="K40" s="70"/>
      <c r="L40" s="70"/>
      <c r="M40" s="70"/>
      <c r="N40" s="70"/>
      <c r="O40" s="70"/>
      <c r="P40" s="70"/>
      <c r="Q40" s="70"/>
      <c r="R40" s="70"/>
      <c r="S40" s="70"/>
      <c r="T40" s="70"/>
      <c r="U40" s="70"/>
      <c r="V40" s="70"/>
      <c r="W40" s="70"/>
      <c r="X40" s="70"/>
      <c r="Y40" s="70"/>
      <c r="Z40" s="70"/>
    </row>
    <row r="41" spans="1:26" ht="30" customHeight="1" x14ac:dyDescent="0.25">
      <c r="A41" s="69">
        <v>5</v>
      </c>
      <c r="B41" s="143" t="s">
        <v>36</v>
      </c>
      <c r="C41" s="139"/>
      <c r="D41" s="139"/>
      <c r="E41" s="139"/>
      <c r="F41" s="139"/>
      <c r="G41" s="139"/>
      <c r="H41" s="139"/>
      <c r="I41" s="139"/>
      <c r="J41" s="139"/>
      <c r="K41" s="70"/>
      <c r="L41" s="70"/>
      <c r="M41" s="70"/>
      <c r="N41" s="70"/>
      <c r="O41" s="70"/>
      <c r="P41" s="70"/>
      <c r="Q41" s="70"/>
      <c r="R41" s="70"/>
      <c r="S41" s="70"/>
      <c r="T41" s="70"/>
      <c r="U41" s="70"/>
      <c r="V41" s="70"/>
      <c r="W41" s="70"/>
      <c r="X41" s="70"/>
      <c r="Y41" s="70"/>
      <c r="Z41" s="70"/>
    </row>
    <row r="42" spans="1:26" ht="54.75" customHeight="1" x14ac:dyDescent="0.25">
      <c r="A42" s="66"/>
      <c r="B42" s="72"/>
      <c r="C42" s="140" t="s">
        <v>37</v>
      </c>
      <c r="D42" s="139"/>
      <c r="E42" s="139"/>
      <c r="F42" s="139"/>
      <c r="G42" s="139"/>
      <c r="H42" s="139"/>
      <c r="I42" s="139"/>
      <c r="J42" s="139"/>
      <c r="K42" s="72"/>
      <c r="L42" s="72"/>
      <c r="M42" s="72"/>
      <c r="N42" s="72"/>
      <c r="O42" s="72"/>
      <c r="P42" s="72"/>
      <c r="Q42" s="72"/>
      <c r="R42" s="72"/>
      <c r="S42" s="72"/>
      <c r="T42" s="72"/>
      <c r="U42" s="72"/>
      <c r="V42" s="72"/>
      <c r="W42" s="72"/>
      <c r="X42" s="72"/>
      <c r="Y42" s="72"/>
      <c r="Z42" s="72"/>
    </row>
    <row r="43" spans="1:26" ht="15.75" customHeight="1" x14ac:dyDescent="0.25">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row>
    <row r="44" spans="1:26" ht="15.75" customHeight="1" x14ac:dyDescent="0.25">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row>
    <row r="45" spans="1:26" ht="15.75" customHeight="1" x14ac:dyDescent="0.25">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row>
    <row r="46" spans="1:26" ht="15.75" customHeight="1" x14ac:dyDescent="0.25">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26" ht="15.75" customHeight="1" x14ac:dyDescent="0.25">
      <c r="A47" s="69"/>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26" ht="15.75" customHeight="1" x14ac:dyDescent="0.25">
      <c r="A48" s="69"/>
      <c r="B48" s="70"/>
      <c r="C48" s="70"/>
      <c r="D48" s="70"/>
      <c r="E48" s="70"/>
      <c r="F48" s="70"/>
      <c r="G48" s="70"/>
      <c r="H48" s="70"/>
      <c r="I48" s="70"/>
      <c r="J48" s="70"/>
      <c r="K48" s="70"/>
      <c r="L48" s="70"/>
      <c r="M48" s="70"/>
      <c r="N48" s="70"/>
      <c r="O48" s="70"/>
      <c r="P48" s="70"/>
      <c r="Q48" s="70"/>
      <c r="R48" s="70"/>
      <c r="S48" s="70"/>
      <c r="T48" s="70"/>
      <c r="U48" s="70"/>
      <c r="V48" s="70"/>
      <c r="W48" s="70"/>
      <c r="X48" s="70"/>
      <c r="Y48" s="70"/>
      <c r="Z48" s="70"/>
    </row>
    <row r="49" spans="1:26" ht="15.75" customHeight="1" x14ac:dyDescent="0.25">
      <c r="A49" s="69"/>
      <c r="B49" s="70"/>
      <c r="C49" s="70"/>
      <c r="D49" s="70"/>
      <c r="E49" s="70"/>
      <c r="F49" s="70"/>
      <c r="G49" s="70"/>
      <c r="H49" s="70"/>
      <c r="I49" s="70"/>
      <c r="J49" s="70"/>
      <c r="K49" s="70"/>
      <c r="L49" s="70"/>
      <c r="M49" s="70"/>
      <c r="N49" s="70"/>
      <c r="O49" s="70"/>
      <c r="P49" s="70"/>
      <c r="Q49" s="70"/>
      <c r="R49" s="70"/>
      <c r="S49" s="70"/>
      <c r="T49" s="70"/>
      <c r="U49" s="70"/>
      <c r="V49" s="70"/>
      <c r="W49" s="70"/>
      <c r="X49" s="70"/>
      <c r="Y49" s="70"/>
      <c r="Z49" s="70"/>
    </row>
    <row r="50" spans="1:26" ht="15.75" customHeight="1" x14ac:dyDescent="0.25">
      <c r="A50" s="69"/>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6" ht="15.75" customHeight="1" x14ac:dyDescent="0.25">
      <c r="A51" s="69"/>
      <c r="B51" s="70"/>
      <c r="C51" s="70"/>
      <c r="D51" s="70"/>
      <c r="E51" s="70"/>
      <c r="F51" s="70"/>
      <c r="G51" s="70"/>
      <c r="H51" s="70"/>
      <c r="I51" s="70"/>
      <c r="J51" s="70"/>
      <c r="K51" s="70"/>
      <c r="L51" s="70"/>
      <c r="M51" s="70"/>
      <c r="N51" s="70"/>
      <c r="O51" s="70"/>
      <c r="P51" s="70"/>
      <c r="Q51" s="70"/>
      <c r="R51" s="70"/>
      <c r="S51" s="70"/>
      <c r="T51" s="70"/>
      <c r="U51" s="70"/>
      <c r="V51" s="70"/>
      <c r="W51" s="70"/>
      <c r="X51" s="70"/>
      <c r="Y51" s="70"/>
      <c r="Z51" s="70"/>
    </row>
    <row r="52" spans="1:26" ht="15.75" customHeight="1" x14ac:dyDescent="0.25">
      <c r="A52" s="69"/>
      <c r="B52" s="70"/>
      <c r="C52" s="70"/>
      <c r="D52" s="70"/>
      <c r="E52" s="70"/>
      <c r="F52" s="70"/>
      <c r="G52" s="70"/>
      <c r="H52" s="70"/>
      <c r="I52" s="70"/>
      <c r="J52" s="70"/>
      <c r="K52" s="70"/>
      <c r="L52" s="70"/>
      <c r="M52" s="70"/>
      <c r="N52" s="70"/>
      <c r="O52" s="70"/>
      <c r="P52" s="70"/>
      <c r="Q52" s="70"/>
      <c r="R52" s="70"/>
      <c r="S52" s="70"/>
      <c r="T52" s="70"/>
      <c r="U52" s="70"/>
      <c r="V52" s="70"/>
      <c r="W52" s="70"/>
      <c r="X52" s="70"/>
      <c r="Y52" s="70"/>
      <c r="Z52" s="70"/>
    </row>
    <row r="53" spans="1:26" ht="15.75" customHeight="1" x14ac:dyDescent="0.2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row>
    <row r="54" spans="1:26" ht="15.75" customHeight="1" x14ac:dyDescent="0.25">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row>
    <row r="55" spans="1:26" ht="15.75" customHeight="1" x14ac:dyDescent="0.25">
      <c r="A55" s="69"/>
      <c r="B55" s="70"/>
      <c r="C55" s="70"/>
      <c r="D55" s="70"/>
      <c r="E55" s="70"/>
      <c r="F55" s="70"/>
      <c r="G55" s="70"/>
      <c r="H55" s="70"/>
      <c r="I55" s="70"/>
      <c r="J55" s="70"/>
      <c r="K55" s="70"/>
      <c r="L55" s="70"/>
      <c r="M55" s="70"/>
      <c r="N55" s="70"/>
      <c r="O55" s="70"/>
      <c r="P55" s="70"/>
      <c r="Q55" s="70"/>
      <c r="R55" s="70"/>
      <c r="S55" s="70"/>
      <c r="T55" s="70"/>
      <c r="U55" s="70"/>
      <c r="V55" s="70"/>
      <c r="W55" s="70"/>
      <c r="X55" s="70"/>
      <c r="Y55" s="70"/>
      <c r="Z55" s="70"/>
    </row>
    <row r="56" spans="1:26" ht="15.75" customHeight="1" x14ac:dyDescent="0.25">
      <c r="A56" s="69"/>
      <c r="B56" s="70"/>
      <c r="C56" s="70"/>
      <c r="D56" s="70"/>
      <c r="E56" s="70"/>
      <c r="F56" s="70"/>
      <c r="G56" s="70"/>
      <c r="H56" s="70"/>
      <c r="I56" s="70"/>
      <c r="J56" s="70"/>
      <c r="K56" s="70"/>
      <c r="L56" s="70"/>
      <c r="M56" s="70"/>
      <c r="N56" s="70"/>
      <c r="O56" s="70"/>
      <c r="P56" s="70"/>
      <c r="Q56" s="70"/>
      <c r="R56" s="70"/>
      <c r="S56" s="70"/>
      <c r="T56" s="70"/>
      <c r="U56" s="70"/>
      <c r="V56" s="70"/>
      <c r="W56" s="70"/>
      <c r="X56" s="70"/>
      <c r="Y56" s="70"/>
      <c r="Z56" s="70"/>
    </row>
    <row r="57" spans="1:26" ht="15.75" customHeight="1" x14ac:dyDescent="0.25">
      <c r="A57" s="69"/>
      <c r="B57" s="70"/>
      <c r="C57" s="70"/>
      <c r="D57" s="70"/>
      <c r="E57" s="70"/>
      <c r="F57" s="70"/>
      <c r="G57" s="70"/>
      <c r="H57" s="70"/>
      <c r="I57" s="70"/>
      <c r="J57" s="70"/>
      <c r="K57" s="70"/>
      <c r="L57" s="70"/>
      <c r="M57" s="70"/>
      <c r="N57" s="70"/>
      <c r="O57" s="70"/>
      <c r="P57" s="70"/>
      <c r="Q57" s="70"/>
      <c r="R57" s="70"/>
      <c r="S57" s="70"/>
      <c r="T57" s="70"/>
      <c r="U57" s="70"/>
      <c r="V57" s="70"/>
      <c r="W57" s="70"/>
      <c r="X57" s="70"/>
      <c r="Y57" s="70"/>
      <c r="Z57" s="70"/>
    </row>
    <row r="58" spans="1:26" ht="15.75" customHeight="1" x14ac:dyDescent="0.25">
      <c r="A58" s="69"/>
      <c r="B58" s="70"/>
      <c r="C58" s="70"/>
      <c r="D58" s="70"/>
      <c r="E58" s="70"/>
      <c r="F58" s="70"/>
      <c r="G58" s="70"/>
      <c r="H58" s="70"/>
      <c r="I58" s="70"/>
      <c r="J58" s="70"/>
      <c r="K58" s="70"/>
      <c r="L58" s="70"/>
      <c r="M58" s="70"/>
      <c r="N58" s="70"/>
      <c r="O58" s="70"/>
      <c r="P58" s="70"/>
      <c r="Q58" s="70"/>
      <c r="R58" s="70"/>
      <c r="S58" s="70"/>
      <c r="T58" s="70"/>
      <c r="U58" s="70"/>
      <c r="V58" s="70"/>
      <c r="W58" s="70"/>
      <c r="X58" s="70"/>
      <c r="Y58" s="70"/>
      <c r="Z58" s="70"/>
    </row>
    <row r="59" spans="1:26" ht="15.75" customHeight="1" x14ac:dyDescent="0.25">
      <c r="A59" s="69"/>
      <c r="B59" s="70"/>
      <c r="C59" s="70"/>
      <c r="D59" s="70"/>
      <c r="E59" s="70"/>
      <c r="F59" s="70"/>
      <c r="G59" s="70"/>
      <c r="H59" s="70"/>
      <c r="I59" s="70"/>
      <c r="J59" s="70"/>
      <c r="K59" s="70"/>
      <c r="L59" s="70"/>
      <c r="M59" s="70"/>
      <c r="N59" s="70"/>
      <c r="O59" s="70"/>
      <c r="P59" s="70"/>
      <c r="Q59" s="70"/>
      <c r="R59" s="70"/>
      <c r="S59" s="70"/>
      <c r="T59" s="70"/>
      <c r="U59" s="70"/>
      <c r="V59" s="70"/>
      <c r="W59" s="70"/>
      <c r="X59" s="70"/>
      <c r="Y59" s="70"/>
      <c r="Z59" s="70"/>
    </row>
    <row r="60" spans="1:26" ht="15.75" customHeight="1" x14ac:dyDescent="0.25">
      <c r="A60" s="69"/>
      <c r="B60" s="70"/>
      <c r="C60" s="70"/>
      <c r="D60" s="70"/>
      <c r="E60" s="70"/>
      <c r="F60" s="70"/>
      <c r="G60" s="70"/>
      <c r="H60" s="70"/>
      <c r="I60" s="70"/>
      <c r="J60" s="70"/>
      <c r="K60" s="70"/>
      <c r="L60" s="70"/>
      <c r="M60" s="70"/>
      <c r="N60" s="70"/>
      <c r="O60" s="70"/>
      <c r="P60" s="70"/>
      <c r="Q60" s="70"/>
      <c r="R60" s="70"/>
      <c r="S60" s="70"/>
      <c r="T60" s="70"/>
      <c r="U60" s="70"/>
      <c r="V60" s="70"/>
      <c r="W60" s="70"/>
      <c r="X60" s="70"/>
      <c r="Y60" s="70"/>
      <c r="Z60" s="70"/>
    </row>
    <row r="61" spans="1:26" ht="15.75" customHeight="1" x14ac:dyDescent="0.25">
      <c r="A61" s="69"/>
      <c r="B61" s="70"/>
      <c r="C61" s="70"/>
      <c r="D61" s="70"/>
      <c r="E61" s="70"/>
      <c r="F61" s="70"/>
      <c r="G61" s="70"/>
      <c r="H61" s="70"/>
      <c r="I61" s="70"/>
      <c r="J61" s="70"/>
      <c r="K61" s="70"/>
      <c r="L61" s="70"/>
      <c r="M61" s="70"/>
      <c r="N61" s="70"/>
      <c r="O61" s="70"/>
      <c r="P61" s="70"/>
      <c r="Q61" s="70"/>
      <c r="R61" s="70"/>
      <c r="S61" s="70"/>
      <c r="T61" s="70"/>
      <c r="U61" s="70"/>
      <c r="V61" s="70"/>
      <c r="W61" s="70"/>
      <c r="X61" s="70"/>
      <c r="Y61" s="70"/>
      <c r="Z61" s="70"/>
    </row>
    <row r="62" spans="1:26" ht="15.75" customHeight="1" x14ac:dyDescent="0.25">
      <c r="A62" s="69"/>
      <c r="B62" s="70"/>
      <c r="C62" s="70"/>
      <c r="D62" s="70"/>
      <c r="E62" s="70"/>
      <c r="F62" s="70"/>
      <c r="G62" s="70"/>
      <c r="H62" s="70"/>
      <c r="I62" s="70"/>
      <c r="J62" s="70"/>
      <c r="K62" s="70"/>
      <c r="L62" s="70"/>
      <c r="M62" s="70"/>
      <c r="N62" s="70"/>
      <c r="O62" s="70"/>
      <c r="P62" s="70"/>
      <c r="Q62" s="70"/>
      <c r="R62" s="70"/>
      <c r="S62" s="70"/>
      <c r="T62" s="70"/>
      <c r="U62" s="70"/>
      <c r="V62" s="70"/>
      <c r="W62" s="70"/>
      <c r="X62" s="70"/>
      <c r="Y62" s="70"/>
      <c r="Z62" s="70"/>
    </row>
    <row r="63" spans="1:26" ht="15.75" customHeight="1" x14ac:dyDescent="0.25">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row>
    <row r="64" spans="1:26" ht="15.75" customHeight="1" x14ac:dyDescent="0.25">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row>
    <row r="65" spans="1:26" ht="15.75" customHeight="1" x14ac:dyDescent="0.25">
      <c r="A65" s="69"/>
      <c r="B65" s="70"/>
      <c r="C65" s="70"/>
      <c r="D65" s="70"/>
      <c r="E65" s="70"/>
      <c r="F65" s="70"/>
      <c r="G65" s="70"/>
      <c r="H65" s="70"/>
      <c r="I65" s="70"/>
      <c r="J65" s="70"/>
      <c r="K65" s="70"/>
      <c r="L65" s="70"/>
      <c r="M65" s="70"/>
      <c r="N65" s="70"/>
      <c r="O65" s="70"/>
      <c r="P65" s="70"/>
      <c r="Q65" s="70"/>
      <c r="R65" s="70"/>
      <c r="S65" s="70"/>
      <c r="T65" s="70"/>
      <c r="U65" s="70"/>
      <c r="V65" s="70"/>
      <c r="W65" s="70"/>
      <c r="X65" s="70"/>
      <c r="Y65" s="70"/>
      <c r="Z65" s="70"/>
    </row>
    <row r="66" spans="1:26" ht="15.75" customHeight="1" x14ac:dyDescent="0.25">
      <c r="A66" s="69"/>
      <c r="B66" s="70"/>
      <c r="C66" s="70"/>
      <c r="D66" s="70"/>
      <c r="E66" s="70"/>
      <c r="F66" s="70"/>
      <c r="G66" s="70"/>
      <c r="H66" s="70"/>
      <c r="I66" s="70"/>
      <c r="J66" s="70"/>
      <c r="K66" s="70"/>
      <c r="L66" s="70"/>
      <c r="M66" s="70"/>
      <c r="N66" s="70"/>
      <c r="O66" s="70"/>
      <c r="P66" s="70"/>
      <c r="Q66" s="70"/>
      <c r="R66" s="70"/>
      <c r="S66" s="70"/>
      <c r="T66" s="70"/>
      <c r="U66" s="70"/>
      <c r="V66" s="70"/>
      <c r="W66" s="70"/>
      <c r="X66" s="70"/>
      <c r="Y66" s="70"/>
      <c r="Z66" s="70"/>
    </row>
    <row r="67" spans="1:26" ht="15.75" customHeight="1" x14ac:dyDescent="0.25">
      <c r="A67" s="69"/>
      <c r="B67" s="70"/>
      <c r="C67" s="70"/>
      <c r="D67" s="70"/>
      <c r="E67" s="70"/>
      <c r="F67" s="70"/>
      <c r="G67" s="70"/>
      <c r="H67" s="70"/>
      <c r="I67" s="70"/>
      <c r="J67" s="70"/>
      <c r="K67" s="70"/>
      <c r="L67" s="70"/>
      <c r="M67" s="70"/>
      <c r="N67" s="70"/>
      <c r="O67" s="70"/>
      <c r="P67" s="70"/>
      <c r="Q67" s="70"/>
      <c r="R67" s="70"/>
      <c r="S67" s="70"/>
      <c r="T67" s="70"/>
      <c r="U67" s="70"/>
      <c r="V67" s="70"/>
      <c r="W67" s="70"/>
      <c r="X67" s="70"/>
      <c r="Y67" s="70"/>
      <c r="Z67" s="70"/>
    </row>
    <row r="68" spans="1:26" ht="15.75" customHeight="1" x14ac:dyDescent="0.25">
      <c r="A68" s="69"/>
      <c r="B68" s="70"/>
      <c r="C68" s="70"/>
      <c r="D68" s="70"/>
      <c r="E68" s="70"/>
      <c r="F68" s="70"/>
      <c r="G68" s="70"/>
      <c r="H68" s="70"/>
      <c r="I68" s="70"/>
      <c r="J68" s="70"/>
      <c r="K68" s="70"/>
      <c r="L68" s="70"/>
      <c r="M68" s="70"/>
      <c r="N68" s="70"/>
      <c r="O68" s="70"/>
      <c r="P68" s="70"/>
      <c r="Q68" s="70"/>
      <c r="R68" s="70"/>
      <c r="S68" s="70"/>
      <c r="T68" s="70"/>
      <c r="U68" s="70"/>
      <c r="V68" s="70"/>
      <c r="W68" s="70"/>
      <c r="X68" s="70"/>
      <c r="Y68" s="70"/>
      <c r="Z68" s="70"/>
    </row>
    <row r="69" spans="1:26" ht="15.75" customHeight="1" x14ac:dyDescent="0.25">
      <c r="A69" s="69"/>
      <c r="B69" s="70"/>
      <c r="C69" s="70"/>
      <c r="D69" s="70"/>
      <c r="E69" s="70"/>
      <c r="F69" s="70"/>
      <c r="G69" s="70"/>
      <c r="H69" s="70"/>
      <c r="I69" s="70"/>
      <c r="J69" s="70"/>
      <c r="K69" s="70"/>
      <c r="L69" s="70"/>
      <c r="M69" s="70"/>
      <c r="N69" s="70"/>
      <c r="O69" s="70"/>
      <c r="P69" s="70"/>
      <c r="Q69" s="70"/>
      <c r="R69" s="70"/>
      <c r="S69" s="70"/>
      <c r="T69" s="70"/>
      <c r="U69" s="70"/>
      <c r="V69" s="70"/>
      <c r="W69" s="70"/>
      <c r="X69" s="70"/>
      <c r="Y69" s="70"/>
      <c r="Z69" s="70"/>
    </row>
    <row r="70" spans="1:26" ht="60" customHeight="1" x14ac:dyDescent="0.25">
      <c r="A70" s="69"/>
      <c r="B70" s="69"/>
      <c r="C70" s="148" t="s">
        <v>38</v>
      </c>
      <c r="D70" s="139"/>
      <c r="E70" s="139"/>
      <c r="F70" s="139"/>
      <c r="G70" s="139"/>
      <c r="H70" s="139"/>
      <c r="I70" s="139"/>
      <c r="J70" s="139"/>
      <c r="K70" s="73"/>
      <c r="L70" s="70"/>
      <c r="M70" s="70"/>
      <c r="N70" s="70"/>
      <c r="O70" s="70"/>
      <c r="P70" s="70"/>
      <c r="Q70" s="70"/>
      <c r="R70" s="70"/>
      <c r="S70" s="70"/>
      <c r="T70" s="70"/>
      <c r="U70" s="70"/>
      <c r="V70" s="70"/>
      <c r="W70" s="70"/>
      <c r="X70" s="70"/>
      <c r="Y70" s="70"/>
      <c r="Z70" s="70"/>
    </row>
    <row r="71" spans="1:26" ht="15.75" customHeight="1" x14ac:dyDescent="0.25">
      <c r="A71" s="69"/>
      <c r="B71" s="69"/>
      <c r="C71" s="70"/>
      <c r="D71" s="70"/>
      <c r="E71" s="70"/>
      <c r="F71" s="70"/>
      <c r="G71" s="70"/>
      <c r="H71" s="70"/>
      <c r="I71" s="70"/>
      <c r="J71" s="70"/>
      <c r="K71" s="70"/>
      <c r="L71" s="70"/>
      <c r="M71" s="70"/>
      <c r="N71" s="70"/>
      <c r="O71" s="70"/>
      <c r="P71" s="70"/>
      <c r="Q71" s="70"/>
      <c r="R71" s="70"/>
      <c r="S71" s="70"/>
      <c r="T71" s="70"/>
      <c r="U71" s="70"/>
      <c r="V71" s="70"/>
      <c r="W71" s="70"/>
      <c r="X71" s="70"/>
      <c r="Y71" s="70"/>
      <c r="Z71" s="70"/>
    </row>
    <row r="72" spans="1:26" ht="15.75" customHeight="1" x14ac:dyDescent="0.25">
      <c r="A72" s="69"/>
      <c r="B72" s="69"/>
      <c r="C72" s="70"/>
      <c r="D72" s="70"/>
      <c r="E72" s="70"/>
      <c r="F72" s="70"/>
      <c r="G72" s="70"/>
      <c r="H72" s="70"/>
      <c r="I72" s="70"/>
      <c r="J72" s="70"/>
      <c r="K72" s="70"/>
      <c r="L72" s="70"/>
      <c r="M72" s="70"/>
      <c r="N72" s="70"/>
      <c r="O72" s="70"/>
      <c r="P72" s="70"/>
      <c r="Q72" s="70"/>
      <c r="R72" s="70"/>
      <c r="S72" s="70"/>
      <c r="T72" s="70"/>
      <c r="U72" s="70"/>
      <c r="V72" s="70"/>
      <c r="W72" s="70"/>
      <c r="X72" s="70"/>
      <c r="Y72" s="70"/>
      <c r="Z72" s="70"/>
    </row>
    <row r="73" spans="1:26" ht="15.75" customHeight="1" x14ac:dyDescent="0.25">
      <c r="A73" s="69"/>
      <c r="B73" s="69"/>
      <c r="C73" s="70"/>
      <c r="D73" s="70"/>
      <c r="E73" s="70"/>
      <c r="F73" s="70"/>
      <c r="G73" s="70"/>
      <c r="H73" s="70"/>
      <c r="I73" s="70"/>
      <c r="J73" s="70"/>
      <c r="K73" s="70"/>
      <c r="L73" s="70"/>
      <c r="M73" s="70"/>
      <c r="N73" s="70"/>
      <c r="O73" s="70"/>
      <c r="P73" s="70"/>
      <c r="Q73" s="70"/>
      <c r="R73" s="70"/>
      <c r="S73" s="70"/>
      <c r="T73" s="70"/>
      <c r="U73" s="70"/>
      <c r="V73" s="70"/>
      <c r="W73" s="70"/>
      <c r="X73" s="70"/>
      <c r="Y73" s="70"/>
      <c r="Z73" s="70"/>
    </row>
    <row r="74" spans="1:26" ht="15.75" customHeight="1" x14ac:dyDescent="0.25">
      <c r="A74" s="69"/>
      <c r="B74" s="69"/>
      <c r="C74" s="70"/>
      <c r="D74" s="70"/>
      <c r="E74" s="70"/>
      <c r="F74" s="70"/>
      <c r="G74" s="70"/>
      <c r="H74" s="70"/>
      <c r="I74" s="70"/>
      <c r="J74" s="70"/>
      <c r="K74" s="70"/>
      <c r="L74" s="70"/>
      <c r="M74" s="70"/>
      <c r="N74" s="70"/>
      <c r="O74" s="70"/>
      <c r="P74" s="70"/>
      <c r="Q74" s="70"/>
      <c r="R74" s="70"/>
      <c r="S74" s="70"/>
      <c r="T74" s="70"/>
      <c r="U74" s="70"/>
      <c r="V74" s="70"/>
      <c r="W74" s="70"/>
      <c r="X74" s="70"/>
      <c r="Y74" s="70"/>
      <c r="Z74" s="70"/>
    </row>
    <row r="75" spans="1:26" ht="15.75" customHeight="1" x14ac:dyDescent="0.25">
      <c r="A75" s="69"/>
      <c r="B75" s="69"/>
      <c r="C75" s="70"/>
      <c r="D75" s="70"/>
      <c r="E75" s="70"/>
      <c r="F75" s="70"/>
      <c r="G75" s="70"/>
      <c r="H75" s="70"/>
      <c r="I75" s="70"/>
      <c r="J75" s="70"/>
      <c r="K75" s="70"/>
      <c r="L75" s="70"/>
      <c r="M75" s="70"/>
      <c r="N75" s="70"/>
      <c r="O75" s="70"/>
      <c r="P75" s="70"/>
      <c r="Q75" s="70"/>
      <c r="R75" s="70"/>
      <c r="S75" s="70"/>
      <c r="T75" s="70"/>
      <c r="U75" s="70"/>
      <c r="V75" s="70"/>
      <c r="W75" s="70"/>
      <c r="X75" s="70"/>
      <c r="Y75" s="70"/>
      <c r="Z75" s="70"/>
    </row>
    <row r="76" spans="1:26" ht="15.75" customHeight="1" x14ac:dyDescent="0.25">
      <c r="A76" s="69"/>
      <c r="B76" s="69"/>
      <c r="C76" s="70"/>
      <c r="D76" s="70"/>
      <c r="E76" s="70"/>
      <c r="F76" s="70"/>
      <c r="G76" s="70"/>
      <c r="H76" s="70"/>
      <c r="I76" s="70"/>
      <c r="J76" s="70"/>
      <c r="K76" s="70"/>
      <c r="L76" s="70"/>
      <c r="M76" s="70"/>
      <c r="N76" s="70"/>
      <c r="O76" s="70"/>
      <c r="P76" s="70"/>
      <c r="Q76" s="70"/>
      <c r="R76" s="70"/>
      <c r="S76" s="70"/>
      <c r="T76" s="70"/>
      <c r="U76" s="70"/>
      <c r="V76" s="70"/>
      <c r="W76" s="70"/>
      <c r="X76" s="70"/>
      <c r="Y76" s="70"/>
      <c r="Z76" s="70"/>
    </row>
    <row r="77" spans="1:26" ht="15.75" customHeight="1" x14ac:dyDescent="0.25">
      <c r="A77" s="69"/>
      <c r="B77" s="69"/>
      <c r="C77" s="70"/>
      <c r="D77" s="70"/>
      <c r="E77" s="70"/>
      <c r="F77" s="70"/>
      <c r="G77" s="70"/>
      <c r="H77" s="70"/>
      <c r="I77" s="70"/>
      <c r="J77" s="70"/>
      <c r="K77" s="70"/>
      <c r="L77" s="70"/>
      <c r="M77" s="70"/>
      <c r="N77" s="70"/>
      <c r="O77" s="70"/>
      <c r="P77" s="70"/>
      <c r="Q77" s="70"/>
      <c r="R77" s="70"/>
      <c r="S77" s="70"/>
      <c r="T77" s="70"/>
      <c r="U77" s="70"/>
      <c r="V77" s="70"/>
      <c r="W77" s="70"/>
      <c r="X77" s="70"/>
      <c r="Y77" s="70"/>
      <c r="Z77" s="70"/>
    </row>
    <row r="78" spans="1:26" ht="15.75" customHeight="1" x14ac:dyDescent="0.25">
      <c r="A78" s="69"/>
      <c r="B78" s="69"/>
      <c r="C78" s="70"/>
      <c r="D78" s="70"/>
      <c r="E78" s="70"/>
      <c r="F78" s="70"/>
      <c r="G78" s="70"/>
      <c r="H78" s="70"/>
      <c r="I78" s="70"/>
      <c r="J78" s="70"/>
      <c r="K78" s="70"/>
      <c r="L78" s="70"/>
      <c r="M78" s="70"/>
      <c r="N78" s="70"/>
      <c r="O78" s="70"/>
      <c r="P78" s="70"/>
      <c r="Q78" s="70"/>
      <c r="R78" s="70"/>
      <c r="S78" s="70"/>
      <c r="T78" s="70"/>
      <c r="U78" s="70"/>
      <c r="V78" s="70"/>
      <c r="W78" s="70"/>
      <c r="X78" s="70"/>
      <c r="Y78" s="70"/>
      <c r="Z78" s="70"/>
    </row>
    <row r="79" spans="1:26" ht="15.75" customHeight="1" x14ac:dyDescent="0.25">
      <c r="A79" s="69"/>
      <c r="B79" s="69"/>
      <c r="C79" s="70"/>
      <c r="D79" s="70"/>
      <c r="E79" s="70"/>
      <c r="F79" s="70"/>
      <c r="G79" s="70"/>
      <c r="H79" s="70"/>
      <c r="I79" s="70"/>
      <c r="J79" s="70"/>
      <c r="K79" s="70"/>
      <c r="L79" s="70"/>
      <c r="M79" s="70"/>
      <c r="N79" s="70"/>
      <c r="O79" s="70"/>
      <c r="P79" s="70"/>
      <c r="Q79" s="70"/>
      <c r="R79" s="70"/>
      <c r="S79" s="70"/>
      <c r="T79" s="70"/>
      <c r="U79" s="70"/>
      <c r="V79" s="70"/>
      <c r="W79" s="70"/>
      <c r="X79" s="70"/>
      <c r="Y79" s="70"/>
      <c r="Z79" s="70"/>
    </row>
    <row r="80" spans="1:26" ht="15.75" customHeight="1" x14ac:dyDescent="0.25">
      <c r="A80" s="69"/>
      <c r="B80" s="69"/>
      <c r="C80" s="70"/>
      <c r="D80" s="70"/>
      <c r="E80" s="70"/>
      <c r="F80" s="70"/>
      <c r="G80" s="70"/>
      <c r="H80" s="70"/>
      <c r="I80" s="70"/>
      <c r="J80" s="70"/>
      <c r="K80" s="70"/>
      <c r="L80" s="70"/>
      <c r="M80" s="70"/>
      <c r="N80" s="70"/>
      <c r="O80" s="70"/>
      <c r="P80" s="70"/>
      <c r="Q80" s="70"/>
      <c r="R80" s="70"/>
      <c r="S80" s="70"/>
      <c r="T80" s="70"/>
      <c r="U80" s="70"/>
      <c r="V80" s="70"/>
      <c r="W80" s="70"/>
      <c r="X80" s="70"/>
      <c r="Y80" s="70"/>
      <c r="Z80" s="70"/>
    </row>
    <row r="81" spans="1:26" ht="15.75" customHeight="1" x14ac:dyDescent="0.25">
      <c r="A81" s="69"/>
      <c r="B81" s="69"/>
      <c r="C81" s="70"/>
      <c r="D81" s="70"/>
      <c r="E81" s="70"/>
      <c r="F81" s="70"/>
      <c r="G81" s="70"/>
      <c r="H81" s="70"/>
      <c r="I81" s="70"/>
      <c r="J81" s="70"/>
      <c r="K81" s="70"/>
      <c r="L81" s="70"/>
      <c r="M81" s="70"/>
      <c r="N81" s="70"/>
      <c r="O81" s="70"/>
      <c r="P81" s="70"/>
      <c r="Q81" s="70"/>
      <c r="R81" s="70"/>
      <c r="S81" s="70"/>
      <c r="T81" s="70"/>
      <c r="U81" s="70"/>
      <c r="V81" s="70"/>
      <c r="W81" s="70"/>
      <c r="X81" s="70"/>
      <c r="Y81" s="70"/>
      <c r="Z81" s="70"/>
    </row>
    <row r="82" spans="1:26" ht="15.75" customHeight="1" x14ac:dyDescent="0.25">
      <c r="A82" s="69"/>
      <c r="B82" s="69"/>
      <c r="C82" s="70"/>
      <c r="D82" s="70"/>
      <c r="E82" s="70"/>
      <c r="F82" s="70"/>
      <c r="G82" s="70"/>
      <c r="H82" s="70"/>
      <c r="I82" s="70"/>
      <c r="J82" s="70"/>
      <c r="K82" s="70"/>
      <c r="L82" s="70"/>
      <c r="M82" s="70"/>
      <c r="N82" s="70"/>
      <c r="O82" s="70"/>
      <c r="P82" s="70"/>
      <c r="Q82" s="70"/>
      <c r="R82" s="70"/>
      <c r="S82" s="70"/>
      <c r="T82" s="70"/>
      <c r="U82" s="70"/>
      <c r="V82" s="70"/>
      <c r="W82" s="70"/>
      <c r="X82" s="70"/>
      <c r="Y82" s="70"/>
      <c r="Z82" s="70"/>
    </row>
    <row r="83" spans="1:26" ht="15.75" customHeight="1" x14ac:dyDescent="0.25">
      <c r="A83" s="69"/>
      <c r="B83" s="69"/>
      <c r="C83" s="70"/>
      <c r="D83" s="70"/>
      <c r="E83" s="70"/>
      <c r="F83" s="70"/>
      <c r="G83" s="70"/>
      <c r="H83" s="70"/>
      <c r="I83" s="70"/>
      <c r="J83" s="70"/>
      <c r="K83" s="70"/>
      <c r="L83" s="70"/>
      <c r="M83" s="70"/>
      <c r="N83" s="70"/>
      <c r="O83" s="70"/>
      <c r="P83" s="70"/>
      <c r="Q83" s="70"/>
      <c r="R83" s="70"/>
      <c r="S83" s="70"/>
      <c r="T83" s="70"/>
      <c r="U83" s="70"/>
      <c r="V83" s="70"/>
      <c r="W83" s="70"/>
      <c r="X83" s="70"/>
      <c r="Y83" s="70"/>
      <c r="Z83" s="70"/>
    </row>
    <row r="84" spans="1:26" ht="15.75" customHeight="1" x14ac:dyDescent="0.25">
      <c r="A84" s="69"/>
      <c r="B84" s="69"/>
      <c r="C84" s="70"/>
      <c r="D84" s="70"/>
      <c r="E84" s="70"/>
      <c r="F84" s="70"/>
      <c r="G84" s="70"/>
      <c r="H84" s="70"/>
      <c r="I84" s="70"/>
      <c r="J84" s="70"/>
      <c r="K84" s="70"/>
      <c r="L84" s="70"/>
      <c r="M84" s="70"/>
      <c r="N84" s="70"/>
      <c r="O84" s="70"/>
      <c r="P84" s="70"/>
      <c r="Q84" s="70"/>
      <c r="R84" s="70"/>
      <c r="S84" s="70"/>
      <c r="T84" s="70"/>
      <c r="U84" s="70"/>
      <c r="V84" s="70"/>
      <c r="W84" s="70"/>
      <c r="X84" s="70"/>
      <c r="Y84" s="70"/>
      <c r="Z84" s="70"/>
    </row>
    <row r="85" spans="1:26" ht="15.75" customHeight="1" x14ac:dyDescent="0.25">
      <c r="A85" s="69"/>
      <c r="B85" s="69"/>
      <c r="C85" s="70"/>
      <c r="D85" s="70"/>
      <c r="E85" s="70"/>
      <c r="F85" s="70"/>
      <c r="G85" s="70"/>
      <c r="H85" s="70"/>
      <c r="I85" s="70"/>
      <c r="J85" s="70"/>
      <c r="K85" s="70"/>
      <c r="L85" s="70"/>
      <c r="M85" s="70"/>
      <c r="N85" s="70"/>
      <c r="O85" s="70"/>
      <c r="P85" s="70"/>
      <c r="Q85" s="70"/>
      <c r="R85" s="70"/>
      <c r="S85" s="70"/>
      <c r="T85" s="70"/>
      <c r="U85" s="70"/>
      <c r="V85" s="70"/>
      <c r="W85" s="70"/>
      <c r="X85" s="70"/>
      <c r="Y85" s="70"/>
      <c r="Z85" s="70"/>
    </row>
    <row r="86" spans="1:26" ht="15.75" customHeight="1" x14ac:dyDescent="0.25">
      <c r="A86" s="69"/>
      <c r="B86" s="69"/>
      <c r="C86" s="70"/>
      <c r="D86" s="70"/>
      <c r="E86" s="70"/>
      <c r="F86" s="70"/>
      <c r="G86" s="70"/>
      <c r="H86" s="70"/>
      <c r="I86" s="70"/>
      <c r="J86" s="70"/>
      <c r="K86" s="70"/>
      <c r="L86" s="70"/>
      <c r="M86" s="70"/>
      <c r="N86" s="70"/>
      <c r="O86" s="70"/>
      <c r="P86" s="70"/>
      <c r="Q86" s="70"/>
      <c r="R86" s="70"/>
      <c r="S86" s="70"/>
      <c r="T86" s="70"/>
      <c r="U86" s="70"/>
      <c r="V86" s="70"/>
      <c r="W86" s="70"/>
      <c r="X86" s="70"/>
      <c r="Y86" s="70"/>
      <c r="Z86" s="70"/>
    </row>
    <row r="87" spans="1:26" ht="15.75" customHeight="1" x14ac:dyDescent="0.25">
      <c r="A87" s="69"/>
      <c r="B87" s="69"/>
      <c r="C87" s="70"/>
      <c r="D87" s="70"/>
      <c r="E87" s="70"/>
      <c r="F87" s="70"/>
      <c r="G87" s="70"/>
      <c r="H87" s="70"/>
      <c r="I87" s="70"/>
      <c r="J87" s="70"/>
      <c r="K87" s="70"/>
      <c r="L87" s="70"/>
      <c r="M87" s="70"/>
      <c r="N87" s="70"/>
      <c r="O87" s="70"/>
      <c r="P87" s="70"/>
      <c r="Q87" s="70"/>
      <c r="R87" s="70"/>
      <c r="S87" s="70"/>
      <c r="T87" s="70"/>
      <c r="U87" s="70"/>
      <c r="V87" s="70"/>
      <c r="W87" s="70"/>
      <c r="X87" s="70"/>
      <c r="Y87" s="70"/>
      <c r="Z87" s="70"/>
    </row>
    <row r="88" spans="1:26" ht="15.75" customHeight="1" x14ac:dyDescent="0.25">
      <c r="A88" s="69"/>
      <c r="B88" s="69"/>
      <c r="C88" s="70"/>
      <c r="D88" s="70"/>
      <c r="E88" s="70"/>
      <c r="F88" s="70"/>
      <c r="G88" s="70"/>
      <c r="H88" s="70"/>
      <c r="I88" s="70"/>
      <c r="J88" s="70"/>
      <c r="K88" s="70"/>
      <c r="L88" s="70"/>
      <c r="M88" s="70"/>
      <c r="N88" s="70"/>
      <c r="O88" s="70"/>
      <c r="P88" s="70"/>
      <c r="Q88" s="70"/>
      <c r="R88" s="70"/>
      <c r="S88" s="70"/>
      <c r="T88" s="70"/>
      <c r="U88" s="70"/>
      <c r="V88" s="70"/>
      <c r="W88" s="70"/>
      <c r="X88" s="70"/>
      <c r="Y88" s="70"/>
      <c r="Z88" s="70"/>
    </row>
    <row r="89" spans="1:26" ht="15.75" customHeight="1" x14ac:dyDescent="0.25">
      <c r="A89" s="69"/>
      <c r="B89" s="69"/>
      <c r="C89" s="70"/>
      <c r="D89" s="70"/>
      <c r="E89" s="70"/>
      <c r="F89" s="70"/>
      <c r="G89" s="70"/>
      <c r="H89" s="70"/>
      <c r="I89" s="70"/>
      <c r="J89" s="70"/>
      <c r="K89" s="70"/>
      <c r="L89" s="70"/>
      <c r="M89" s="70"/>
      <c r="N89" s="70"/>
      <c r="O89" s="70"/>
      <c r="P89" s="70"/>
      <c r="Q89" s="70"/>
      <c r="R89" s="70"/>
      <c r="S89" s="70"/>
      <c r="T89" s="70"/>
      <c r="U89" s="70"/>
      <c r="V89" s="70"/>
      <c r="W89" s="70"/>
      <c r="X89" s="70"/>
      <c r="Y89" s="70"/>
      <c r="Z89" s="70"/>
    </row>
    <row r="90" spans="1:26" ht="15.75" customHeight="1" x14ac:dyDescent="0.25">
      <c r="A90" s="69"/>
      <c r="B90" s="69"/>
      <c r="C90" s="70"/>
      <c r="D90" s="70"/>
      <c r="E90" s="70"/>
      <c r="F90" s="70"/>
      <c r="G90" s="70"/>
      <c r="H90" s="70"/>
      <c r="I90" s="70"/>
      <c r="J90" s="70"/>
      <c r="K90" s="70"/>
      <c r="L90" s="70"/>
      <c r="M90" s="70"/>
      <c r="N90" s="70"/>
      <c r="O90" s="70"/>
      <c r="P90" s="70"/>
      <c r="Q90" s="70"/>
      <c r="R90" s="70"/>
      <c r="S90" s="70"/>
      <c r="T90" s="70"/>
      <c r="U90" s="70"/>
      <c r="V90" s="70"/>
      <c r="W90" s="70"/>
      <c r="X90" s="70"/>
      <c r="Y90" s="70"/>
      <c r="Z90" s="70"/>
    </row>
    <row r="91" spans="1:26" ht="15.75" customHeight="1" x14ac:dyDescent="0.25">
      <c r="A91" s="69"/>
      <c r="B91" s="69"/>
      <c r="C91" s="70"/>
      <c r="D91" s="70"/>
      <c r="E91" s="70"/>
      <c r="F91" s="70"/>
      <c r="G91" s="70"/>
      <c r="H91" s="70"/>
      <c r="I91" s="70"/>
      <c r="J91" s="70"/>
      <c r="K91" s="70"/>
      <c r="L91" s="70"/>
      <c r="M91" s="70"/>
      <c r="N91" s="70"/>
      <c r="O91" s="70"/>
      <c r="P91" s="70"/>
      <c r="Q91" s="70"/>
      <c r="R91" s="70"/>
      <c r="S91" s="70"/>
      <c r="T91" s="70"/>
      <c r="U91" s="70"/>
      <c r="V91" s="70"/>
      <c r="W91" s="70"/>
      <c r="X91" s="70"/>
      <c r="Y91" s="70"/>
      <c r="Z91" s="70"/>
    </row>
    <row r="92" spans="1:26" ht="15.75" customHeight="1" x14ac:dyDescent="0.25">
      <c r="A92" s="69"/>
      <c r="B92" s="69"/>
      <c r="C92" s="70"/>
      <c r="D92" s="70"/>
      <c r="E92" s="70"/>
      <c r="F92" s="70"/>
      <c r="G92" s="70"/>
      <c r="H92" s="70"/>
      <c r="I92" s="70"/>
      <c r="J92" s="70"/>
      <c r="K92" s="70"/>
      <c r="L92" s="70"/>
      <c r="M92" s="70"/>
      <c r="N92" s="70"/>
      <c r="O92" s="70"/>
      <c r="P92" s="70"/>
      <c r="Q92" s="70"/>
      <c r="R92" s="70"/>
      <c r="S92" s="70"/>
      <c r="T92" s="70"/>
      <c r="U92" s="70"/>
      <c r="V92" s="70"/>
      <c r="W92" s="70"/>
      <c r="X92" s="70"/>
      <c r="Y92" s="70"/>
      <c r="Z92" s="70"/>
    </row>
    <row r="93" spans="1:26" ht="15.75" customHeight="1" x14ac:dyDescent="0.25">
      <c r="A93" s="69"/>
      <c r="B93" s="69"/>
      <c r="C93" s="70"/>
      <c r="D93" s="70"/>
      <c r="E93" s="70"/>
      <c r="F93" s="70"/>
      <c r="G93" s="70"/>
      <c r="H93" s="70"/>
      <c r="I93" s="70"/>
      <c r="J93" s="70"/>
      <c r="K93" s="70"/>
      <c r="L93" s="70"/>
      <c r="M93" s="70"/>
      <c r="N93" s="70"/>
      <c r="O93" s="70"/>
      <c r="P93" s="70"/>
      <c r="Q93" s="70"/>
      <c r="R93" s="70"/>
      <c r="S93" s="70"/>
      <c r="T93" s="70"/>
      <c r="U93" s="70"/>
      <c r="V93" s="70"/>
      <c r="W93" s="70"/>
      <c r="X93" s="70"/>
      <c r="Y93" s="70"/>
      <c r="Z93" s="70"/>
    </row>
    <row r="94" spans="1:26" ht="15.75" customHeight="1" x14ac:dyDescent="0.25">
      <c r="A94" s="69"/>
      <c r="B94" s="70"/>
      <c r="C94" s="70"/>
      <c r="D94" s="70"/>
      <c r="E94" s="70"/>
      <c r="F94" s="70"/>
      <c r="G94" s="70"/>
      <c r="H94" s="70"/>
      <c r="I94" s="70"/>
      <c r="J94" s="70"/>
      <c r="K94" s="70"/>
      <c r="L94" s="70"/>
      <c r="M94" s="70"/>
      <c r="N94" s="70"/>
      <c r="O94" s="70"/>
      <c r="P94" s="70"/>
      <c r="Q94" s="70"/>
      <c r="R94" s="70"/>
      <c r="S94" s="70"/>
      <c r="T94" s="70"/>
      <c r="U94" s="70"/>
      <c r="V94" s="70"/>
      <c r="W94" s="70"/>
      <c r="X94" s="70"/>
      <c r="Y94" s="70"/>
      <c r="Z94" s="70"/>
    </row>
    <row r="95" spans="1:26" ht="15.75" customHeight="1" x14ac:dyDescent="0.25">
      <c r="A95" s="69"/>
      <c r="B95" s="70"/>
      <c r="C95" s="70"/>
      <c r="D95" s="70"/>
      <c r="E95" s="70"/>
      <c r="F95" s="70"/>
      <c r="G95" s="70"/>
      <c r="H95" s="70"/>
      <c r="I95" s="70"/>
      <c r="J95" s="70"/>
      <c r="K95" s="70"/>
      <c r="L95" s="70"/>
      <c r="M95" s="70"/>
      <c r="N95" s="70"/>
      <c r="O95" s="70"/>
      <c r="P95" s="70"/>
      <c r="Q95" s="70"/>
      <c r="R95" s="70"/>
      <c r="S95" s="70"/>
      <c r="T95" s="70"/>
      <c r="U95" s="70"/>
      <c r="V95" s="70"/>
      <c r="W95" s="70"/>
      <c r="X95" s="70"/>
      <c r="Y95" s="70"/>
      <c r="Z95" s="70"/>
    </row>
    <row r="96" spans="1:26" ht="15.75" customHeight="1" x14ac:dyDescent="0.25">
      <c r="A96" s="69"/>
      <c r="B96" s="72"/>
      <c r="C96" s="72"/>
      <c r="D96" s="72"/>
      <c r="E96" s="72"/>
      <c r="F96" s="72"/>
      <c r="G96" s="72"/>
      <c r="H96" s="72"/>
      <c r="I96" s="72"/>
      <c r="J96" s="72"/>
      <c r="K96" s="70"/>
      <c r="L96" s="70"/>
      <c r="M96" s="70"/>
      <c r="N96" s="70"/>
      <c r="O96" s="70"/>
      <c r="P96" s="70"/>
      <c r="Q96" s="70"/>
      <c r="R96" s="70"/>
      <c r="S96" s="70"/>
      <c r="T96" s="70"/>
      <c r="U96" s="70"/>
      <c r="V96" s="70"/>
      <c r="W96" s="70"/>
      <c r="X96" s="70"/>
      <c r="Y96" s="70"/>
      <c r="Z96" s="70"/>
    </row>
    <row r="97" spans="1:26" ht="39.75" customHeight="1" x14ac:dyDescent="0.25">
      <c r="A97" s="66"/>
      <c r="B97" s="140"/>
      <c r="C97" s="139"/>
      <c r="D97" s="139"/>
      <c r="E97" s="139"/>
      <c r="F97" s="139"/>
      <c r="G97" s="139"/>
      <c r="H97" s="139"/>
      <c r="I97" s="139"/>
      <c r="J97" s="139"/>
      <c r="K97" s="139"/>
      <c r="L97" s="72"/>
      <c r="M97" s="72"/>
      <c r="N97" s="72"/>
      <c r="O97" s="72"/>
      <c r="P97" s="72"/>
      <c r="Q97" s="72"/>
      <c r="R97" s="72"/>
      <c r="S97" s="72"/>
      <c r="T97" s="72"/>
      <c r="U97" s="72"/>
      <c r="V97" s="72"/>
      <c r="W97" s="72"/>
      <c r="X97" s="72"/>
      <c r="Y97" s="72"/>
      <c r="Z97" s="72"/>
    </row>
    <row r="98" spans="1:26" ht="15.75" customHeight="1" x14ac:dyDescent="0.2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5.75" customHeight="1" x14ac:dyDescent="0.2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5.75" customHeight="1"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5.75" customHeight="1"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5.75" customHeight="1"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5.75" customHeight="1"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5.75" customHeight="1"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5.75" customHeight="1"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5.75" customHeight="1"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5.75" customHeight="1"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5.75" customHeight="1"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5.75" customHeight="1"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5.75" customHeight="1"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5.75" customHeight="1"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5.75" customHeight="1"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5.75" customHeight="1"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5.75" customHeight="1"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5.75" customHeight="1"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5.75" customHeight="1"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5.75" customHeight="1"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5.75" customHeight="1"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5.75" customHeight="1"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5.75" customHeight="1"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5.75" customHeight="1"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5.75" customHeight="1"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5.75" customHeight="1"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5.75" customHeight="1"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5.75" customHeight="1"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5.75" customHeight="1"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5.75" customHeight="1"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5.75" customHeight="1"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5.75" customHeight="1"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5.75" customHeight="1"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5.75" customHeight="1"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5.75" customHeight="1"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5.75" customHeight="1"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5.75" customHeight="1"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5.75" customHeight="1"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5.75" customHeight="1"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5.75" customHeight="1"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5.75" customHeight="1"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5.75" customHeight="1"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5.75" customHeight="1"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5.75" customHeight="1"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5.75" customHeight="1"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5.75" customHeight="1"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5.75" customHeight="1"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5.75" customHeight="1"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5.75" customHeight="1"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5.75" customHeight="1"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5.75" customHeight="1"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5.75" customHeight="1"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5.75" customHeight="1"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5.75" customHeight="1"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5.75" customHeight="1"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5.75" customHeight="1"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5.75" customHeight="1"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5.75" customHeight="1"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5.75" customHeight="1"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5.75" customHeight="1"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5.75" customHeight="1"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5.75" customHeight="1"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5.75" customHeight="1"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5.75" customHeight="1"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5.75" customHeight="1"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5.75" customHeight="1"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5.75" customHeight="1"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5.75" customHeight="1"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5.75" customHeight="1"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5.75" customHeight="1"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5.75" customHeight="1"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5.75" customHeight="1"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5.75" customHeight="1"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5.75" customHeight="1"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5.75" customHeight="1"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5.75" customHeight="1"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5.75" customHeight="1"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5.75" customHeight="1"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5.75" customHeight="1"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5.75" customHeight="1"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5.75" customHeight="1"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5.75" customHeight="1"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5.75" customHeight="1"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5.75" customHeight="1"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5.75" customHeight="1"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5.75" customHeight="1"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5.75" customHeight="1"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5.75" customHeight="1"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5.75" customHeight="1"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5.75" customHeight="1"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5.75" customHeight="1"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5.75" customHeight="1"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5.75" customHeight="1"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5.75" customHeight="1"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5.75" customHeight="1"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5.75" customHeight="1"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5.75" customHeight="1"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5.75" customHeight="1"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5.75" customHeight="1"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5.75" customHeight="1"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5.75" customHeight="1"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5.75" customHeight="1"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5.75" customHeight="1"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5.75" customHeight="1"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5.75" customHeight="1"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5.75" customHeight="1"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5.75" customHeight="1"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5.75" customHeight="1"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5.75" customHeight="1" x14ac:dyDescent="0.2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5.75" customHeight="1" x14ac:dyDescent="0.2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5.75" customHeight="1" x14ac:dyDescent="0.2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5.75" customHeight="1" x14ac:dyDescent="0.2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5.75" customHeight="1" x14ac:dyDescent="0.2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5.75" customHeight="1" x14ac:dyDescent="0.2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5.75" customHeight="1" x14ac:dyDescent="0.2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5.75" customHeight="1" x14ac:dyDescent="0.2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5.75" customHeight="1" x14ac:dyDescent="0.2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5.75" customHeight="1" x14ac:dyDescent="0.2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5.75" customHeight="1" x14ac:dyDescent="0.2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5.75" customHeight="1" x14ac:dyDescent="0.2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5.75" customHeight="1" x14ac:dyDescent="0.2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5.75" customHeight="1" x14ac:dyDescent="0.2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x14ac:dyDescent="0.2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x14ac:dyDescent="0.2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x14ac:dyDescent="0.2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x14ac:dyDescent="0.2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x14ac:dyDescent="0.2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x14ac:dyDescent="0.2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x14ac:dyDescent="0.2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x14ac:dyDescent="0.2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x14ac:dyDescent="0.2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x14ac:dyDescent="0.2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x14ac:dyDescent="0.2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x14ac:dyDescent="0.2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x14ac:dyDescent="0.2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x14ac:dyDescent="0.2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x14ac:dyDescent="0.2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x14ac:dyDescent="0.2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x14ac:dyDescent="0.2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x14ac:dyDescent="0.2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x14ac:dyDescent="0.2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x14ac:dyDescent="0.2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5.75" customHeight="1" x14ac:dyDescent="0.2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5.75" customHeight="1" x14ac:dyDescent="0.2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5.75" customHeight="1" x14ac:dyDescent="0.2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5.75" customHeight="1" x14ac:dyDescent="0.2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5.75" customHeight="1" x14ac:dyDescent="0.2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5.75" customHeight="1" x14ac:dyDescent="0.2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5.75" customHeight="1" x14ac:dyDescent="0.2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5.75" customHeight="1"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5.75" customHeight="1" x14ac:dyDescent="0.2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5.75" customHeight="1" x14ac:dyDescent="0.2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5.75" customHeight="1" x14ac:dyDescent="0.2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5.75" customHeight="1" x14ac:dyDescent="0.2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5.75" customHeight="1" x14ac:dyDescent="0.2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5.75" customHeight="1" x14ac:dyDescent="0.2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5.75" customHeight="1" x14ac:dyDescent="0.2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5.75" customHeight="1" x14ac:dyDescent="0.2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5.75" customHeight="1" x14ac:dyDescent="0.2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5.75" customHeight="1" x14ac:dyDescent="0.2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5.75" customHeight="1" x14ac:dyDescent="0.2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5.75" customHeight="1" x14ac:dyDescent="0.2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5.75" customHeight="1" x14ac:dyDescent="0.2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5.75" customHeight="1" x14ac:dyDescent="0.2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5.75" customHeight="1" x14ac:dyDescent="0.2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5.75" customHeight="1" x14ac:dyDescent="0.2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5.75" customHeight="1" x14ac:dyDescent="0.2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5.75" customHeight="1" x14ac:dyDescent="0.2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5.75" customHeight="1" x14ac:dyDescent="0.2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9">
    <mergeCell ref="B97:K97"/>
    <mergeCell ref="C36:E36"/>
    <mergeCell ref="D37:E37"/>
    <mergeCell ref="F37:I37"/>
    <mergeCell ref="D38:E38"/>
    <mergeCell ref="F38:I38"/>
    <mergeCell ref="D39:E39"/>
    <mergeCell ref="F39:I39"/>
    <mergeCell ref="B35:J35"/>
    <mergeCell ref="F36:I36"/>
    <mergeCell ref="B41:J41"/>
    <mergeCell ref="C42:J42"/>
    <mergeCell ref="C70:J70"/>
    <mergeCell ref="F31:I31"/>
    <mergeCell ref="C31:E31"/>
    <mergeCell ref="D32:E32"/>
    <mergeCell ref="F32:I32"/>
    <mergeCell ref="D33:E33"/>
    <mergeCell ref="F33:I33"/>
    <mergeCell ref="D21:J21"/>
    <mergeCell ref="D22:J22"/>
    <mergeCell ref="B27:J27"/>
    <mergeCell ref="B29:J29"/>
    <mergeCell ref="B30:J30"/>
    <mergeCell ref="D15:J15"/>
    <mergeCell ref="D16:J16"/>
    <mergeCell ref="D17:J17"/>
    <mergeCell ref="D18:J18"/>
    <mergeCell ref="D19:J19"/>
    <mergeCell ref="D10:J10"/>
    <mergeCell ref="D11:J11"/>
    <mergeCell ref="D12:J12"/>
    <mergeCell ref="D13:J13"/>
    <mergeCell ref="D14:J14"/>
    <mergeCell ref="A1:J1"/>
    <mergeCell ref="A2:J2"/>
    <mergeCell ref="A4:I4"/>
    <mergeCell ref="D8:J8"/>
    <mergeCell ref="D9:J9"/>
  </mergeCells>
  <printOptions horizontalCentered="1"/>
  <pageMargins left="0.39370078740157483" right="0.70866141732283472" top="0.39370078740157483" bottom="0.39370078740157483"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10"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6.75" customHeight="1" x14ac:dyDescent="0.25">
      <c r="A4" s="176" t="s">
        <v>66</v>
      </c>
      <c r="B4" s="139"/>
      <c r="C4" s="139"/>
      <c r="D4" s="194" t="s">
        <v>112</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113</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2"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96"/>
      <c r="C13" s="196"/>
      <c r="D13" s="196"/>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94" t="s">
        <v>82</v>
      </c>
      <c r="B14" s="9">
        <v>432.72</v>
      </c>
      <c r="C14" s="8"/>
      <c r="D14" s="128">
        <v>38568.5</v>
      </c>
      <c r="E14" s="47">
        <v>1455</v>
      </c>
      <c r="F14" s="8"/>
      <c r="G14" s="9">
        <f t="shared" ref="G14:G25" si="0">IF(B14=0,"",B14/E14)</f>
        <v>0.29740206185567014</v>
      </c>
      <c r="H14" s="9" t="e">
        <f t="shared" ref="H14:H15" si="1">IF(B14=0,"",B14/F14)</f>
        <v>#DIV/0!</v>
      </c>
      <c r="I14" s="92">
        <f t="shared" ref="I14:I15" si="2">D14/B14</f>
        <v>89.130384544278044</v>
      </c>
      <c r="J14" s="80"/>
      <c r="K14" s="80"/>
      <c r="L14" s="80"/>
      <c r="M14" s="80"/>
      <c r="N14" s="80"/>
      <c r="O14" s="80"/>
      <c r="P14" s="80"/>
      <c r="Q14" s="80"/>
      <c r="R14" s="80"/>
      <c r="S14" s="80"/>
      <c r="T14" s="80"/>
      <c r="U14" s="80"/>
      <c r="V14" s="80"/>
      <c r="W14" s="80"/>
      <c r="X14" s="80"/>
      <c r="Y14" s="80"/>
      <c r="Z14" s="80"/>
    </row>
    <row r="15" spans="1:26" ht="19.5" customHeight="1" x14ac:dyDescent="0.25">
      <c r="A15" s="13" t="s">
        <v>83</v>
      </c>
      <c r="B15" s="9">
        <v>343.59</v>
      </c>
      <c r="C15" s="8"/>
      <c r="D15" s="128">
        <v>32621.97</v>
      </c>
      <c r="E15" s="47">
        <v>1455</v>
      </c>
      <c r="F15" s="11"/>
      <c r="G15" s="9">
        <f t="shared" si="0"/>
        <v>0.2361443298969072</v>
      </c>
      <c r="H15" s="12" t="e">
        <f t="shared" si="1"/>
        <v>#DIV/0!</v>
      </c>
      <c r="I15" s="92">
        <f t="shared" si="2"/>
        <v>94.944468698157692</v>
      </c>
      <c r="J15" s="80"/>
      <c r="K15" s="80"/>
      <c r="L15" s="80"/>
      <c r="M15" s="80"/>
      <c r="N15" s="80"/>
      <c r="O15" s="80"/>
      <c r="P15" s="80"/>
      <c r="Q15" s="80"/>
      <c r="R15" s="80"/>
      <c r="S15" s="80"/>
      <c r="T15" s="80"/>
      <c r="U15" s="80"/>
      <c r="V15" s="80"/>
      <c r="W15" s="80"/>
      <c r="X15" s="80"/>
      <c r="Y15" s="80"/>
      <c r="Z15" s="80"/>
    </row>
    <row r="16" spans="1:26" ht="19.5" customHeight="1" x14ac:dyDescent="0.25">
      <c r="A16" s="13" t="s">
        <v>84</v>
      </c>
      <c r="B16" s="9">
        <v>345.8</v>
      </c>
      <c r="C16" s="8"/>
      <c r="D16" s="128">
        <v>32821.29</v>
      </c>
      <c r="E16" s="47">
        <v>1455</v>
      </c>
      <c r="F16" s="11"/>
      <c r="G16" s="9">
        <f t="shared" si="0"/>
        <v>0.23766323024054983</v>
      </c>
      <c r="H16" s="12" t="e">
        <f>IF(B17=0,"",B17/F16)</f>
        <v>#DIV/0!</v>
      </c>
      <c r="I16" s="92"/>
      <c r="J16" s="80"/>
      <c r="K16" s="80"/>
      <c r="L16" s="80"/>
      <c r="M16" s="80"/>
      <c r="N16" s="80"/>
      <c r="O16" s="80"/>
      <c r="P16" s="80"/>
      <c r="Q16" s="80"/>
      <c r="R16" s="80"/>
      <c r="S16" s="80"/>
      <c r="T16" s="80"/>
      <c r="U16" s="80"/>
      <c r="V16" s="80"/>
      <c r="W16" s="80"/>
      <c r="X16" s="80"/>
      <c r="Y16" s="80"/>
      <c r="Z16" s="80"/>
    </row>
    <row r="17" spans="1:26" ht="19.5" customHeight="1" x14ac:dyDescent="0.25">
      <c r="A17" s="94" t="s">
        <v>85</v>
      </c>
      <c r="B17" s="9">
        <v>311.44</v>
      </c>
      <c r="C17" s="8"/>
      <c r="D17" s="128">
        <v>29764.95</v>
      </c>
      <c r="E17" s="47">
        <v>1455</v>
      </c>
      <c r="F17" s="8"/>
      <c r="G17" s="9">
        <f t="shared" si="0"/>
        <v>0.21404810996563572</v>
      </c>
      <c r="H17" s="9" t="e">
        <f>IF(#REF!=0,"",#REF!/F17)</f>
        <v>#REF!</v>
      </c>
      <c r="I17" s="92">
        <f>D17/B17</f>
        <v>95.572020292833287</v>
      </c>
      <c r="J17" s="80"/>
      <c r="K17" s="80"/>
      <c r="L17" s="80"/>
      <c r="M17" s="80"/>
      <c r="N17" s="80"/>
      <c r="O17" s="80"/>
      <c r="P17" s="80"/>
      <c r="Q17" s="80"/>
      <c r="R17" s="80"/>
      <c r="S17" s="80"/>
      <c r="T17" s="80"/>
      <c r="U17" s="80"/>
      <c r="V17" s="80"/>
      <c r="W17" s="80"/>
      <c r="X17" s="80"/>
      <c r="Y17" s="80"/>
      <c r="Z17" s="80"/>
    </row>
    <row r="18" spans="1:26" ht="19.5" customHeight="1" x14ac:dyDescent="0.25">
      <c r="A18" s="94" t="s">
        <v>86</v>
      </c>
      <c r="B18" s="9">
        <v>317.74</v>
      </c>
      <c r="C18" s="8"/>
      <c r="D18" s="128">
        <v>30765.05</v>
      </c>
      <c r="E18" s="47">
        <v>1455</v>
      </c>
      <c r="F18" s="8"/>
      <c r="G18" s="9">
        <f t="shared" si="0"/>
        <v>0.21837800687285225</v>
      </c>
      <c r="H18" s="9" t="e">
        <f t="shared" ref="H18:H25" si="3">IF(B18=0,"",B18/F18)</f>
        <v>#DIV/0!</v>
      </c>
      <c r="I18" s="92">
        <f>AVERAGE(I14:I17)</f>
        <v>93.215624511756346</v>
      </c>
      <c r="J18" s="80"/>
      <c r="K18" s="80"/>
      <c r="L18" s="80"/>
      <c r="M18" s="80"/>
      <c r="N18" s="80"/>
      <c r="O18" s="80"/>
      <c r="P18" s="80"/>
      <c r="Q18" s="80"/>
      <c r="R18" s="80"/>
      <c r="S18" s="80"/>
      <c r="T18" s="80"/>
      <c r="U18" s="80"/>
      <c r="V18" s="80"/>
      <c r="W18" s="80"/>
      <c r="X18" s="80"/>
      <c r="Y18" s="80"/>
      <c r="Z18" s="80"/>
    </row>
    <row r="19" spans="1:26" ht="19.5" customHeight="1" x14ac:dyDescent="0.25">
      <c r="A19" s="94" t="s">
        <v>87</v>
      </c>
      <c r="B19" s="32">
        <v>319.45999999999998</v>
      </c>
      <c r="C19" s="8"/>
      <c r="D19" s="125">
        <v>30922.560000000001</v>
      </c>
      <c r="E19" s="47">
        <v>1455</v>
      </c>
      <c r="F19" s="8"/>
      <c r="G19" s="9">
        <f t="shared" si="0"/>
        <v>0.21956013745704467</v>
      </c>
      <c r="H19" s="9" t="e">
        <f t="shared" si="3"/>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32">
        <v>472.12</v>
      </c>
      <c r="C20" s="8"/>
      <c r="D20" s="125">
        <v>51584.24</v>
      </c>
      <c r="E20" s="47">
        <v>1455</v>
      </c>
      <c r="F20" s="11"/>
      <c r="G20" s="9">
        <f t="shared" si="0"/>
        <v>0.32448109965635741</v>
      </c>
      <c r="H20" s="12" t="e">
        <f t="shared" si="3"/>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32">
        <v>508.01</v>
      </c>
      <c r="C21" s="8"/>
      <c r="D21" s="125">
        <v>54774.43</v>
      </c>
      <c r="E21" s="47">
        <v>1455</v>
      </c>
      <c r="F21" s="8"/>
      <c r="G21" s="9">
        <f t="shared" si="0"/>
        <v>0.34914776632302402</v>
      </c>
      <c r="H21" s="9" t="e">
        <f t="shared" si="3"/>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9">
        <v>689.09</v>
      </c>
      <c r="C22" s="8"/>
      <c r="D22" s="128">
        <v>73593.23</v>
      </c>
      <c r="E22" s="47">
        <v>1455</v>
      </c>
      <c r="F22" s="8"/>
      <c r="G22" s="9">
        <f t="shared" si="0"/>
        <v>0.47360137457044676</v>
      </c>
      <c r="H22" s="9" t="e">
        <f t="shared" si="3"/>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9">
        <v>405.1</v>
      </c>
      <c r="C23" s="8"/>
      <c r="D23" s="128">
        <v>43796.22</v>
      </c>
      <c r="E23" s="47">
        <v>1455</v>
      </c>
      <c r="F23" s="8"/>
      <c r="G23" s="9">
        <f t="shared" si="0"/>
        <v>0.27841924398625434</v>
      </c>
      <c r="H23" s="9" t="e">
        <f t="shared" si="3"/>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315.69</v>
      </c>
      <c r="C24" s="8"/>
      <c r="D24" s="128">
        <v>29537.24</v>
      </c>
      <c r="E24" s="47">
        <v>1455</v>
      </c>
      <c r="F24" s="8"/>
      <c r="G24" s="9">
        <f t="shared" si="0"/>
        <v>0.21696907216494846</v>
      </c>
      <c r="H24" s="9" t="e">
        <f t="shared" si="3"/>
        <v>#DIV/0!</v>
      </c>
      <c r="I24" s="80"/>
      <c r="J24" s="80"/>
      <c r="K24" s="80"/>
      <c r="L24" s="80"/>
      <c r="M24" s="80"/>
      <c r="N24" s="80"/>
      <c r="O24" s="80"/>
      <c r="P24" s="80"/>
      <c r="Q24" s="80"/>
      <c r="R24" s="80"/>
      <c r="S24" s="80"/>
      <c r="T24" s="80"/>
      <c r="U24" s="80"/>
      <c r="V24" s="80"/>
      <c r="W24" s="80"/>
      <c r="X24" s="80"/>
      <c r="Y24" s="80"/>
      <c r="Z24" s="80"/>
    </row>
    <row r="25" spans="1:26" ht="19.5" customHeight="1" x14ac:dyDescent="0.25">
      <c r="A25" s="94" t="s">
        <v>93</v>
      </c>
      <c r="B25" s="9">
        <v>362.43</v>
      </c>
      <c r="C25" s="8"/>
      <c r="D25" s="128">
        <v>33670.74</v>
      </c>
      <c r="E25" s="47">
        <v>1455</v>
      </c>
      <c r="F25" s="8"/>
      <c r="G25" s="9">
        <f t="shared" si="0"/>
        <v>0.24909278350515465</v>
      </c>
      <c r="H25" s="9" t="e">
        <f t="shared" si="3"/>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41">
        <f>IF(SUM(B14:B25)=0,"",SUM(B14:B25))</f>
        <v>4823.1900000000005</v>
      </c>
      <c r="C26" s="42" t="str">
        <f>IF(MAX(C14:C25)=0,"",MAX(C14:C25))</f>
        <v/>
      </c>
      <c r="D26" s="131">
        <f>IF(SUM(D14:D25)=0,"",SUM(D14:D25))</f>
        <v>482420.41999999993</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4">IF(SUM(B14:B25)=0,"",AVERAGE(B14:B25))</f>
        <v>401.93250000000006</v>
      </c>
      <c r="C27" s="20" t="str">
        <f t="shared" si="4"/>
        <v/>
      </c>
      <c r="D27" s="129">
        <f t="shared" si="4"/>
        <v>40201.70166666666</v>
      </c>
      <c r="E27" s="20">
        <f t="shared" si="4"/>
        <v>1455</v>
      </c>
      <c r="F27" s="20" t="str">
        <f t="shared" si="4"/>
        <v/>
      </c>
      <c r="G27" s="22">
        <f t="shared" si="4"/>
        <v>0.27624226804123714</v>
      </c>
      <c r="H27" s="22" t="e">
        <f t="shared" si="4"/>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3"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7"/>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77"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3" customHeight="1" x14ac:dyDescent="0.25">
      <c r="A4" s="176" t="s">
        <v>66</v>
      </c>
      <c r="B4" s="139"/>
      <c r="C4" s="139"/>
      <c r="D4" s="197" t="s">
        <v>114</v>
      </c>
      <c r="E4" s="145"/>
      <c r="F4" s="145"/>
      <c r="G4" s="145"/>
      <c r="H4" s="145"/>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98" t="s">
        <v>115</v>
      </c>
      <c r="E5" s="145"/>
      <c r="F5" s="145"/>
      <c r="G5" s="145"/>
      <c r="H5" s="145"/>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4">
        <v>2022</v>
      </c>
      <c r="E6" s="185"/>
      <c r="F6" s="185"/>
      <c r="G6" s="185"/>
      <c r="H6" s="185"/>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77"/>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77"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9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9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0"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96"/>
      <c r="C13" s="196"/>
      <c r="D13" s="196"/>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94" t="s">
        <v>82</v>
      </c>
      <c r="B14" s="9">
        <v>115.64</v>
      </c>
      <c r="C14" s="8"/>
      <c r="D14" s="113">
        <v>9402.43</v>
      </c>
      <c r="E14" s="47">
        <v>1455</v>
      </c>
      <c r="F14" s="8"/>
      <c r="G14" s="9">
        <f t="shared" ref="G14:G25" si="0">IF(B14=0,"",B14/E14)</f>
        <v>7.9477663230240553E-2</v>
      </c>
      <c r="H14" s="9" t="e">
        <f t="shared" ref="H14:H15" si="1">IF(B14=0,"",B14/F14)</f>
        <v>#DIV/0!</v>
      </c>
      <c r="I14" s="92">
        <f t="shared" ref="I14:I15" si="2">D14/B14</f>
        <v>81.307765479072984</v>
      </c>
      <c r="J14" s="80"/>
      <c r="K14" s="80"/>
      <c r="L14" s="80"/>
      <c r="M14" s="80"/>
      <c r="N14" s="80"/>
      <c r="O14" s="80"/>
      <c r="P14" s="80"/>
      <c r="Q14" s="80"/>
      <c r="R14" s="80"/>
      <c r="S14" s="80"/>
      <c r="T14" s="80"/>
      <c r="U14" s="80"/>
      <c r="V14" s="80"/>
      <c r="W14" s="80"/>
      <c r="X14" s="80"/>
      <c r="Y14" s="80"/>
      <c r="Z14" s="80"/>
    </row>
    <row r="15" spans="1:26" ht="19.5" customHeight="1" x14ac:dyDescent="0.25">
      <c r="A15" s="13" t="s">
        <v>83</v>
      </c>
      <c r="B15" s="9">
        <v>101.9</v>
      </c>
      <c r="C15" s="8"/>
      <c r="D15" s="113">
        <v>8325.76</v>
      </c>
      <c r="E15" s="47">
        <v>1455</v>
      </c>
      <c r="F15" s="11"/>
      <c r="G15" s="9">
        <f t="shared" si="0"/>
        <v>7.0034364261168394E-2</v>
      </c>
      <c r="H15" s="12" t="e">
        <f t="shared" si="1"/>
        <v>#DIV/0!</v>
      </c>
      <c r="I15" s="92">
        <f t="shared" si="2"/>
        <v>81.705201177625113</v>
      </c>
      <c r="J15" s="80"/>
      <c r="K15" s="80"/>
      <c r="L15" s="80"/>
      <c r="M15" s="80"/>
      <c r="N15" s="80"/>
      <c r="O15" s="80"/>
      <c r="P15" s="80"/>
      <c r="Q15" s="80"/>
      <c r="R15" s="80"/>
      <c r="S15" s="80"/>
      <c r="T15" s="80"/>
      <c r="U15" s="80"/>
      <c r="V15" s="80"/>
      <c r="W15" s="80"/>
      <c r="X15" s="80"/>
      <c r="Y15" s="80"/>
      <c r="Z15" s="80"/>
    </row>
    <row r="16" spans="1:26" ht="19.5" customHeight="1" x14ac:dyDescent="0.25">
      <c r="A16" s="13" t="s">
        <v>84</v>
      </c>
      <c r="B16" s="9">
        <v>114.05</v>
      </c>
      <c r="C16" s="8"/>
      <c r="D16" s="113">
        <v>9041.7999999999993</v>
      </c>
      <c r="E16" s="47">
        <v>1455</v>
      </c>
      <c r="F16" s="11"/>
      <c r="G16" s="9">
        <f t="shared" si="0"/>
        <v>7.8384879725085913E-2</v>
      </c>
      <c r="H16" s="12" t="e">
        <f>IF(B17=0,"",B17/F16)</f>
        <v>#DIV/0!</v>
      </c>
      <c r="I16" s="92"/>
      <c r="J16" s="80"/>
      <c r="K16" s="80"/>
      <c r="L16" s="80"/>
      <c r="M16" s="80"/>
      <c r="N16" s="80"/>
      <c r="O16" s="80"/>
      <c r="P16" s="80"/>
      <c r="Q16" s="80"/>
      <c r="R16" s="80"/>
      <c r="S16" s="80"/>
      <c r="T16" s="80"/>
      <c r="U16" s="80"/>
      <c r="V16" s="80"/>
      <c r="W16" s="80"/>
      <c r="X16" s="80"/>
      <c r="Y16" s="80"/>
      <c r="Z16" s="80"/>
    </row>
    <row r="17" spans="1:26" ht="19.5" customHeight="1" x14ac:dyDescent="0.25">
      <c r="A17" s="94" t="s">
        <v>85</v>
      </c>
      <c r="B17" s="9">
        <v>114.08</v>
      </c>
      <c r="C17" s="8"/>
      <c r="D17" s="113">
        <v>9054.92</v>
      </c>
      <c r="E17" s="47">
        <v>1455</v>
      </c>
      <c r="F17" s="8"/>
      <c r="G17" s="9">
        <f t="shared" si="0"/>
        <v>7.8405498281786945E-2</v>
      </c>
      <c r="H17" s="9" t="e">
        <f>IF(#REF!=0,"",#REF!/F17)</f>
        <v>#REF!</v>
      </c>
      <c r="I17" s="92">
        <f>D17/B17</f>
        <v>79.373422159887795</v>
      </c>
      <c r="J17" s="80"/>
      <c r="K17" s="80"/>
      <c r="L17" s="80"/>
      <c r="M17" s="80"/>
      <c r="N17" s="80"/>
      <c r="O17" s="80"/>
      <c r="P17" s="80"/>
      <c r="Q17" s="80"/>
      <c r="R17" s="80"/>
      <c r="S17" s="80"/>
      <c r="T17" s="80"/>
      <c r="U17" s="80"/>
      <c r="V17" s="80"/>
      <c r="W17" s="80"/>
      <c r="X17" s="80"/>
      <c r="Y17" s="80"/>
      <c r="Z17" s="80"/>
    </row>
    <row r="18" spans="1:26" ht="19.5" customHeight="1" x14ac:dyDescent="0.25">
      <c r="A18" s="94" t="s">
        <v>86</v>
      </c>
      <c r="B18" s="9">
        <v>107.21</v>
      </c>
      <c r="C18" s="8"/>
      <c r="D18" s="113">
        <v>8771.69</v>
      </c>
      <c r="E18" s="47">
        <v>1455</v>
      </c>
      <c r="F18" s="8"/>
      <c r="G18" s="9">
        <f t="shared" si="0"/>
        <v>7.3683848797250859E-2</v>
      </c>
      <c r="H18" s="9" t="e">
        <f t="shared" ref="H18:H25" si="3">IF(B18=0,"",B18/F18)</f>
        <v>#DIV/0!</v>
      </c>
      <c r="I18" s="92">
        <f>AVERAGE(I14:I17)</f>
        <v>80.795462938861974</v>
      </c>
      <c r="J18" s="80"/>
      <c r="K18" s="80"/>
      <c r="L18" s="80"/>
      <c r="M18" s="80"/>
      <c r="N18" s="80"/>
      <c r="O18" s="80"/>
      <c r="P18" s="80"/>
      <c r="Q18" s="80"/>
      <c r="R18" s="80"/>
      <c r="S18" s="80"/>
      <c r="T18" s="80"/>
      <c r="U18" s="80"/>
      <c r="V18" s="80"/>
      <c r="W18" s="80"/>
      <c r="X18" s="80"/>
      <c r="Y18" s="80"/>
      <c r="Z18" s="80"/>
    </row>
    <row r="19" spans="1:26" ht="19.5" customHeight="1" x14ac:dyDescent="0.25">
      <c r="A19" s="94" t="s">
        <v>87</v>
      </c>
      <c r="B19" s="32">
        <v>104.89</v>
      </c>
      <c r="C19" s="8"/>
      <c r="D19" s="114">
        <v>8632.81</v>
      </c>
      <c r="E19" s="47">
        <v>1455</v>
      </c>
      <c r="F19" s="8"/>
      <c r="G19" s="9">
        <f t="shared" si="0"/>
        <v>7.2089347079037802E-2</v>
      </c>
      <c r="H19" s="9" t="e">
        <f t="shared" si="3"/>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32">
        <v>118.98</v>
      </c>
      <c r="C20" s="8"/>
      <c r="D20" s="114">
        <v>9424.41</v>
      </c>
      <c r="E20" s="47">
        <v>1455</v>
      </c>
      <c r="F20" s="11"/>
      <c r="G20" s="9">
        <f t="shared" si="0"/>
        <v>8.177319587628866E-2</v>
      </c>
      <c r="H20" s="12" t="e">
        <f t="shared" si="3"/>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32">
        <v>113.92</v>
      </c>
      <c r="C21" s="8"/>
      <c r="D21" s="114">
        <v>9031.73</v>
      </c>
      <c r="E21" s="47">
        <v>1455</v>
      </c>
      <c r="F21" s="8"/>
      <c r="G21" s="9">
        <f t="shared" si="0"/>
        <v>7.8295532646048105E-2</v>
      </c>
      <c r="H21" s="9" t="e">
        <f t="shared" si="3"/>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9">
        <v>106.21</v>
      </c>
      <c r="C22" s="8"/>
      <c r="D22" s="114">
        <v>8577.83</v>
      </c>
      <c r="E22" s="47">
        <v>1455</v>
      </c>
      <c r="F22" s="8"/>
      <c r="G22" s="9">
        <f t="shared" si="0"/>
        <v>7.2996563573883164E-2</v>
      </c>
      <c r="H22" s="9" t="e">
        <f t="shared" si="3"/>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9">
        <v>112.85</v>
      </c>
      <c r="C23" s="8"/>
      <c r="D23" s="113">
        <v>8911.42</v>
      </c>
      <c r="E23" s="47">
        <v>1455</v>
      </c>
      <c r="F23" s="8"/>
      <c r="G23" s="9">
        <f t="shared" si="0"/>
        <v>7.7560137457044667E-2</v>
      </c>
      <c r="H23" s="9" t="e">
        <f t="shared" si="3"/>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98.7</v>
      </c>
      <c r="C24" s="8"/>
      <c r="D24" s="113">
        <v>7871.37</v>
      </c>
      <c r="E24" s="47">
        <v>1455</v>
      </c>
      <c r="F24" s="8"/>
      <c r="G24" s="9">
        <f t="shared" si="0"/>
        <v>6.7835051546391759E-2</v>
      </c>
      <c r="H24" s="9" t="e">
        <f t="shared" si="3"/>
        <v>#DIV/0!</v>
      </c>
      <c r="I24" s="80"/>
      <c r="J24" s="80"/>
      <c r="K24" s="80"/>
      <c r="L24" s="80"/>
      <c r="M24" s="80"/>
      <c r="N24" s="80"/>
      <c r="O24" s="80"/>
      <c r="P24" s="80"/>
      <c r="Q24" s="80"/>
      <c r="R24" s="80"/>
      <c r="S24" s="80"/>
      <c r="T24" s="80"/>
      <c r="U24" s="80"/>
      <c r="V24" s="80"/>
      <c r="W24" s="80"/>
      <c r="X24" s="80"/>
      <c r="Y24" s="80"/>
      <c r="Z24" s="80"/>
    </row>
    <row r="25" spans="1:26" ht="19.5" customHeight="1" x14ac:dyDescent="0.25">
      <c r="A25" s="94" t="s">
        <v>93</v>
      </c>
      <c r="B25" s="9">
        <v>83.72</v>
      </c>
      <c r="C25" s="8"/>
      <c r="D25" s="113">
        <v>7021.07</v>
      </c>
      <c r="E25" s="47">
        <v>1455</v>
      </c>
      <c r="F25" s="8"/>
      <c r="G25" s="9">
        <f t="shared" si="0"/>
        <v>5.7539518900343645E-2</v>
      </c>
      <c r="H25" s="9" t="e">
        <f t="shared" si="3"/>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41">
        <f>IF(SUM(B14:B25)=0,"",SUM(B14:B25))</f>
        <v>1292.1500000000001</v>
      </c>
      <c r="C26" s="42" t="str">
        <f>IF(MAX(C14:C25)=0,"",MAX(C14:C25))</f>
        <v/>
      </c>
      <c r="D26" s="133">
        <f>IF(SUM(D14:D25)=0,"",SUM(D14:D25))</f>
        <v>104067.23999999999</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4">IF(SUM(B14:B25)=0,"",AVERAGE(B14:B25))</f>
        <v>107.67916666666667</v>
      </c>
      <c r="C27" s="20" t="str">
        <f t="shared" si="4"/>
        <v/>
      </c>
      <c r="D27" s="121">
        <f t="shared" si="4"/>
        <v>8672.2699999999986</v>
      </c>
      <c r="E27" s="20">
        <f t="shared" si="4"/>
        <v>1455</v>
      </c>
      <c r="F27" s="20" t="str">
        <f t="shared" si="4"/>
        <v/>
      </c>
      <c r="G27" s="22">
        <f t="shared" si="4"/>
        <v>7.4006300114547549E-2</v>
      </c>
      <c r="H27" s="22" t="e">
        <f t="shared" si="4"/>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9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9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9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9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9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9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9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9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9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9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9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9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9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9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9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9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9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9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9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9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9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9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9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9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9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9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9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9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9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9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9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9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9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9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9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9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9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9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9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9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9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9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9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9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9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9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9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9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9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9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9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9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9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9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9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9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9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9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9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9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9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9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9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9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9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9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9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9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9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9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9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9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9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9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9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9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9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9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9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9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9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9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9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9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9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9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9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9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9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9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9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9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9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9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9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9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9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9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9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9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9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9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9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9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9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9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9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9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9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9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9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9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9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9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9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9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9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9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9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9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9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9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9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9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9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9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9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9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9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9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9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9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9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9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9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9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9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9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9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9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9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9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9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9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9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9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9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9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9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9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9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9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9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9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9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9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9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9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9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9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9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9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9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9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9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9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9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9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9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9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9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9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9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9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9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9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9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9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9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9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9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9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9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9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9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9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9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9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9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9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9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9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9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9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9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9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9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9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9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9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9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9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D231" s="23"/>
    </row>
    <row r="232" spans="1:26" ht="15.75" customHeight="1" x14ac:dyDescent="0.25">
      <c r="D232" s="23"/>
    </row>
    <row r="233" spans="1:26" ht="15.75" customHeight="1" x14ac:dyDescent="0.25">
      <c r="D233" s="23"/>
    </row>
    <row r="234" spans="1:26" ht="15.75" customHeight="1" x14ac:dyDescent="0.25">
      <c r="D234" s="23"/>
    </row>
    <row r="235" spans="1:26" ht="15.75" customHeight="1" x14ac:dyDescent="0.25">
      <c r="D235" s="23"/>
    </row>
    <row r="236" spans="1:26" ht="15.75" customHeight="1" x14ac:dyDescent="0.25">
      <c r="D236" s="23"/>
    </row>
    <row r="237" spans="1:26" ht="15.75" customHeight="1" x14ac:dyDescent="0.25">
      <c r="D237" s="23"/>
    </row>
    <row r="238" spans="1:26" ht="15.75" customHeight="1" x14ac:dyDescent="0.25">
      <c r="D238" s="23"/>
    </row>
    <row r="239" spans="1:26" ht="15.75" customHeight="1" x14ac:dyDescent="0.25">
      <c r="D239" s="23"/>
    </row>
    <row r="240" spans="1:26" ht="15.75" customHeight="1" x14ac:dyDescent="0.25">
      <c r="D240" s="23"/>
    </row>
    <row r="241" spans="4:4" ht="15.75" customHeight="1" x14ac:dyDescent="0.25">
      <c r="D241" s="23"/>
    </row>
    <row r="242" spans="4:4" ht="15.75" customHeight="1" x14ac:dyDescent="0.25">
      <c r="D242" s="23"/>
    </row>
    <row r="243" spans="4:4" ht="15.75" customHeight="1" x14ac:dyDescent="0.25">
      <c r="D243" s="23"/>
    </row>
    <row r="244" spans="4:4" ht="15.75" customHeight="1" x14ac:dyDescent="0.25">
      <c r="D244" s="23"/>
    </row>
    <row r="245" spans="4:4" ht="15.75" customHeight="1" x14ac:dyDescent="0.25">
      <c r="D245" s="23"/>
    </row>
    <row r="246" spans="4:4" ht="15.75" customHeight="1" x14ac:dyDescent="0.25">
      <c r="D246" s="23"/>
    </row>
    <row r="247" spans="4:4" ht="15.75" customHeight="1" x14ac:dyDescent="0.25">
      <c r="D247" s="23"/>
    </row>
    <row r="248" spans="4:4" ht="15.75" customHeight="1" x14ac:dyDescent="0.25">
      <c r="D248" s="23"/>
    </row>
    <row r="249" spans="4:4" ht="15.75" customHeight="1" x14ac:dyDescent="0.25">
      <c r="D249" s="23"/>
    </row>
    <row r="250" spans="4:4" ht="15.75" customHeight="1" x14ac:dyDescent="0.25">
      <c r="D250" s="23"/>
    </row>
    <row r="251" spans="4:4" ht="15.75" customHeight="1" x14ac:dyDescent="0.25">
      <c r="D251" s="23"/>
    </row>
    <row r="252" spans="4:4" ht="15.75" customHeight="1" x14ac:dyDescent="0.25">
      <c r="D252" s="23"/>
    </row>
    <row r="253" spans="4:4" ht="15.75" customHeight="1" x14ac:dyDescent="0.25">
      <c r="D253" s="23"/>
    </row>
    <row r="254" spans="4:4" ht="15.75" customHeight="1" x14ac:dyDescent="0.25">
      <c r="D254" s="23"/>
    </row>
    <row r="255" spans="4:4" ht="15.75" customHeight="1" x14ac:dyDescent="0.25">
      <c r="D255" s="23"/>
    </row>
    <row r="256" spans="4:4" ht="15.75" customHeight="1" x14ac:dyDescent="0.25">
      <c r="D256" s="23"/>
    </row>
    <row r="257" spans="4:4" ht="15.75" customHeight="1" x14ac:dyDescent="0.25">
      <c r="D257" s="23"/>
    </row>
    <row r="258" spans="4:4" ht="15.75" customHeight="1" x14ac:dyDescent="0.25">
      <c r="D258" s="23"/>
    </row>
    <row r="259" spans="4:4" ht="15.75" customHeight="1" x14ac:dyDescent="0.25">
      <c r="D259" s="23"/>
    </row>
    <row r="260" spans="4:4" ht="15.75" customHeight="1" x14ac:dyDescent="0.25">
      <c r="D260" s="23"/>
    </row>
    <row r="261" spans="4:4" ht="15.75" customHeight="1" x14ac:dyDescent="0.25">
      <c r="D261" s="23"/>
    </row>
    <row r="262" spans="4:4" ht="15.75" customHeight="1" x14ac:dyDescent="0.25">
      <c r="D262" s="23"/>
    </row>
    <row r="263" spans="4:4" ht="15.75" customHeight="1" x14ac:dyDescent="0.25">
      <c r="D263" s="23"/>
    </row>
    <row r="264" spans="4:4" ht="15.75" customHeight="1" x14ac:dyDescent="0.25">
      <c r="D264" s="23"/>
    </row>
    <row r="265" spans="4:4" ht="15.75" customHeight="1" x14ac:dyDescent="0.25">
      <c r="D265" s="23"/>
    </row>
    <row r="266" spans="4:4" ht="15.75" customHeight="1" x14ac:dyDescent="0.25">
      <c r="D266" s="23"/>
    </row>
    <row r="267" spans="4:4" ht="15.75" customHeight="1" x14ac:dyDescent="0.25">
      <c r="D267" s="23"/>
    </row>
    <row r="268" spans="4:4" ht="15.75" customHeight="1" x14ac:dyDescent="0.25">
      <c r="D268" s="23"/>
    </row>
    <row r="269" spans="4:4" ht="15.75" customHeight="1" x14ac:dyDescent="0.25">
      <c r="D269" s="23"/>
    </row>
    <row r="270" spans="4:4" ht="15.75" customHeight="1" x14ac:dyDescent="0.25">
      <c r="D270" s="23"/>
    </row>
    <row r="271" spans="4:4" ht="15.75" customHeight="1" x14ac:dyDescent="0.25">
      <c r="D271" s="23"/>
    </row>
    <row r="272" spans="4:4" ht="15.75" customHeight="1" x14ac:dyDescent="0.25">
      <c r="D272" s="23"/>
    </row>
    <row r="273" spans="4:4" ht="15.75" customHeight="1" x14ac:dyDescent="0.25">
      <c r="D273" s="23"/>
    </row>
    <row r="274" spans="4:4" ht="15.75" customHeight="1" x14ac:dyDescent="0.25">
      <c r="D274" s="23"/>
    </row>
    <row r="275" spans="4:4" ht="15.75" customHeight="1" x14ac:dyDescent="0.25">
      <c r="D275" s="23"/>
    </row>
    <row r="276" spans="4:4" ht="15.75" customHeight="1" x14ac:dyDescent="0.25">
      <c r="D276" s="23"/>
    </row>
    <row r="277" spans="4:4" ht="15.75" customHeight="1" x14ac:dyDescent="0.25">
      <c r="D277" s="23"/>
    </row>
    <row r="278" spans="4:4" ht="15.75" customHeight="1" x14ac:dyDescent="0.25">
      <c r="D278" s="23"/>
    </row>
    <row r="279" spans="4:4" ht="15.75" customHeight="1" x14ac:dyDescent="0.25">
      <c r="D279" s="23"/>
    </row>
    <row r="280" spans="4:4" ht="15.75" customHeight="1" x14ac:dyDescent="0.25">
      <c r="D280" s="23"/>
    </row>
    <row r="281" spans="4:4" ht="15.75" customHeight="1" x14ac:dyDescent="0.25">
      <c r="D281" s="23"/>
    </row>
    <row r="282" spans="4:4" ht="15.75" customHeight="1" x14ac:dyDescent="0.25">
      <c r="D282" s="23"/>
    </row>
    <row r="283" spans="4:4" ht="15.75" customHeight="1" x14ac:dyDescent="0.25">
      <c r="D283" s="23"/>
    </row>
    <row r="284" spans="4:4" ht="15.75" customHeight="1" x14ac:dyDescent="0.25">
      <c r="D284" s="23"/>
    </row>
    <row r="285" spans="4:4" ht="15.75" customHeight="1" x14ac:dyDescent="0.25">
      <c r="D285" s="23"/>
    </row>
    <row r="286" spans="4:4" ht="15.75" customHeight="1" x14ac:dyDescent="0.25">
      <c r="D286" s="23"/>
    </row>
    <row r="287" spans="4:4" ht="15.75" customHeight="1" x14ac:dyDescent="0.25">
      <c r="D287" s="23"/>
    </row>
    <row r="288" spans="4:4" ht="15.75" customHeight="1" x14ac:dyDescent="0.25">
      <c r="D288" s="23"/>
    </row>
    <row r="289" spans="4:4" ht="15.75" customHeight="1" x14ac:dyDescent="0.25">
      <c r="D289" s="23"/>
    </row>
    <row r="290" spans="4:4" ht="15.75" customHeight="1" x14ac:dyDescent="0.25">
      <c r="D290" s="23"/>
    </row>
    <row r="291" spans="4:4" ht="15.75" customHeight="1" x14ac:dyDescent="0.25">
      <c r="D291" s="23"/>
    </row>
    <row r="292" spans="4:4" ht="15.75" customHeight="1" x14ac:dyDescent="0.25">
      <c r="D292" s="23"/>
    </row>
    <row r="293" spans="4:4" ht="15.75" customHeight="1" x14ac:dyDescent="0.25">
      <c r="D293" s="23"/>
    </row>
    <row r="294" spans="4:4" ht="15.75" customHeight="1" x14ac:dyDescent="0.25">
      <c r="D294" s="23"/>
    </row>
    <row r="295" spans="4:4" ht="15.75" customHeight="1" x14ac:dyDescent="0.25">
      <c r="D295" s="23"/>
    </row>
    <row r="296" spans="4:4" ht="15.75" customHeight="1" x14ac:dyDescent="0.25">
      <c r="D296" s="23"/>
    </row>
    <row r="297" spans="4:4" ht="15.75" customHeight="1" x14ac:dyDescent="0.25">
      <c r="D297" s="23"/>
    </row>
    <row r="298" spans="4:4" ht="15.75" customHeight="1" x14ac:dyDescent="0.25">
      <c r="D298" s="23"/>
    </row>
    <row r="299" spans="4:4" ht="15.75" customHeight="1" x14ac:dyDescent="0.25">
      <c r="D299" s="23"/>
    </row>
    <row r="300" spans="4:4" ht="15.75" customHeight="1" x14ac:dyDescent="0.25">
      <c r="D300" s="23"/>
    </row>
    <row r="301" spans="4:4" ht="15.75" customHeight="1" x14ac:dyDescent="0.25">
      <c r="D301" s="23"/>
    </row>
    <row r="302" spans="4:4" ht="15.75" customHeight="1" x14ac:dyDescent="0.25">
      <c r="D302" s="23"/>
    </row>
    <row r="303" spans="4:4" ht="15.75" customHeight="1" x14ac:dyDescent="0.25">
      <c r="D303" s="23"/>
    </row>
    <row r="304" spans="4:4" ht="15.75" customHeight="1" x14ac:dyDescent="0.25">
      <c r="D304" s="23"/>
    </row>
    <row r="305" spans="4:4" ht="15.75" customHeight="1" x14ac:dyDescent="0.25">
      <c r="D305" s="23"/>
    </row>
    <row r="306" spans="4:4" ht="15.75" customHeight="1" x14ac:dyDescent="0.25">
      <c r="D306" s="23"/>
    </row>
    <row r="307" spans="4:4" ht="15.75" customHeight="1" x14ac:dyDescent="0.25">
      <c r="D307" s="23"/>
    </row>
    <row r="308" spans="4:4" ht="15.75" customHeight="1" x14ac:dyDescent="0.25">
      <c r="D308" s="23"/>
    </row>
    <row r="309" spans="4:4" ht="15.75" customHeight="1" x14ac:dyDescent="0.25">
      <c r="D309" s="23"/>
    </row>
    <row r="310" spans="4:4" ht="15.75" customHeight="1" x14ac:dyDescent="0.25">
      <c r="D310" s="23"/>
    </row>
    <row r="311" spans="4:4" ht="15.75" customHeight="1" x14ac:dyDescent="0.25">
      <c r="D311" s="23"/>
    </row>
    <row r="312" spans="4:4" ht="15.75" customHeight="1" x14ac:dyDescent="0.25">
      <c r="D312" s="23"/>
    </row>
    <row r="313" spans="4:4" ht="15.75" customHeight="1" x14ac:dyDescent="0.25">
      <c r="D313" s="23"/>
    </row>
    <row r="314" spans="4:4" ht="15.75" customHeight="1" x14ac:dyDescent="0.25">
      <c r="D314" s="23"/>
    </row>
    <row r="315" spans="4:4" ht="15.75" customHeight="1" x14ac:dyDescent="0.25">
      <c r="D315" s="23"/>
    </row>
    <row r="316" spans="4:4" ht="15.75" customHeight="1" x14ac:dyDescent="0.25">
      <c r="D316" s="23"/>
    </row>
    <row r="317" spans="4:4" ht="15.75" customHeight="1" x14ac:dyDescent="0.25">
      <c r="D317" s="23"/>
    </row>
    <row r="318" spans="4:4" ht="15.75" customHeight="1" x14ac:dyDescent="0.25">
      <c r="D318" s="23"/>
    </row>
    <row r="319" spans="4:4" ht="15.75" customHeight="1" x14ac:dyDescent="0.25">
      <c r="D319" s="23"/>
    </row>
    <row r="320" spans="4:4" ht="15.75" customHeight="1" x14ac:dyDescent="0.25">
      <c r="D320" s="23"/>
    </row>
    <row r="321" spans="4:4" ht="15.75" customHeight="1" x14ac:dyDescent="0.25">
      <c r="D321" s="23"/>
    </row>
    <row r="322" spans="4:4" ht="15.75" customHeight="1" x14ac:dyDescent="0.25">
      <c r="D322" s="23"/>
    </row>
    <row r="323" spans="4:4" ht="15.75" customHeight="1" x14ac:dyDescent="0.25">
      <c r="D323" s="23"/>
    </row>
    <row r="324" spans="4:4" ht="15.75" customHeight="1" x14ac:dyDescent="0.25">
      <c r="D324" s="23"/>
    </row>
    <row r="325" spans="4:4" ht="15.75" customHeight="1" x14ac:dyDescent="0.25">
      <c r="D325" s="23"/>
    </row>
    <row r="326" spans="4:4" ht="15.75" customHeight="1" x14ac:dyDescent="0.25">
      <c r="D326" s="23"/>
    </row>
    <row r="327" spans="4:4" ht="15.75" customHeight="1" x14ac:dyDescent="0.25">
      <c r="D327" s="23"/>
    </row>
    <row r="328" spans="4:4" ht="15.75" customHeight="1" x14ac:dyDescent="0.25">
      <c r="D328" s="23"/>
    </row>
    <row r="329" spans="4:4" ht="15.75" customHeight="1" x14ac:dyDescent="0.25">
      <c r="D329" s="23"/>
    </row>
    <row r="330" spans="4:4" ht="15.75" customHeight="1" x14ac:dyDescent="0.25">
      <c r="D330" s="23"/>
    </row>
    <row r="331" spans="4:4" ht="15.75" customHeight="1" x14ac:dyDescent="0.25">
      <c r="D331" s="23"/>
    </row>
    <row r="332" spans="4:4" ht="15.75" customHeight="1" x14ac:dyDescent="0.25">
      <c r="D332" s="23"/>
    </row>
    <row r="333" spans="4:4" ht="15.75" customHeight="1" x14ac:dyDescent="0.25">
      <c r="D333" s="23"/>
    </row>
    <row r="334" spans="4:4" ht="15.75" customHeight="1" x14ac:dyDescent="0.25">
      <c r="D334" s="23"/>
    </row>
    <row r="335" spans="4:4" ht="15.75" customHeight="1" x14ac:dyDescent="0.25">
      <c r="D335" s="23"/>
    </row>
    <row r="336" spans="4:4" ht="15.75" customHeight="1" x14ac:dyDescent="0.25">
      <c r="D336" s="23"/>
    </row>
    <row r="337" spans="4:4" ht="15.75" customHeight="1" x14ac:dyDescent="0.25">
      <c r="D337" s="23"/>
    </row>
    <row r="338" spans="4:4" ht="15.75" customHeight="1" x14ac:dyDescent="0.25">
      <c r="D338" s="23"/>
    </row>
    <row r="339" spans="4:4" ht="15.75" customHeight="1" x14ac:dyDescent="0.25">
      <c r="D339" s="23"/>
    </row>
    <row r="340" spans="4:4" ht="15.75" customHeight="1" x14ac:dyDescent="0.25">
      <c r="D340" s="23"/>
    </row>
    <row r="341" spans="4:4" ht="15.75" customHeight="1" x14ac:dyDescent="0.25">
      <c r="D341" s="23"/>
    </row>
    <row r="342" spans="4:4" ht="15.75" customHeight="1" x14ac:dyDescent="0.25">
      <c r="D342" s="23"/>
    </row>
    <row r="343" spans="4:4" ht="15.75" customHeight="1" x14ac:dyDescent="0.25">
      <c r="D343" s="23"/>
    </row>
    <row r="344" spans="4:4" ht="15.75" customHeight="1" x14ac:dyDescent="0.25">
      <c r="D344" s="23"/>
    </row>
    <row r="345" spans="4:4" ht="15.75" customHeight="1" x14ac:dyDescent="0.25">
      <c r="D345" s="23"/>
    </row>
    <row r="346" spans="4:4" ht="15.75" customHeight="1" x14ac:dyDescent="0.25">
      <c r="D346" s="23"/>
    </row>
    <row r="347" spans="4:4" ht="15.75" customHeight="1" x14ac:dyDescent="0.25">
      <c r="D347" s="23"/>
    </row>
    <row r="348" spans="4:4" ht="15.75" customHeight="1" x14ac:dyDescent="0.25">
      <c r="D348" s="23"/>
    </row>
    <row r="349" spans="4:4" ht="15.75" customHeight="1" x14ac:dyDescent="0.25">
      <c r="D349" s="23"/>
    </row>
    <row r="350" spans="4:4" ht="15.75" customHeight="1" x14ac:dyDescent="0.25">
      <c r="D350" s="23"/>
    </row>
    <row r="351" spans="4:4" ht="15.75" customHeight="1" x14ac:dyDescent="0.25">
      <c r="D351" s="23"/>
    </row>
    <row r="352" spans="4:4" ht="15.75" customHeight="1" x14ac:dyDescent="0.25">
      <c r="D352" s="23"/>
    </row>
    <row r="353" spans="4:4" ht="15.75" customHeight="1" x14ac:dyDescent="0.25">
      <c r="D353" s="23"/>
    </row>
    <row r="354" spans="4:4" ht="15.75" customHeight="1" x14ac:dyDescent="0.25">
      <c r="D354" s="23"/>
    </row>
    <row r="355" spans="4:4" ht="15.75" customHeight="1" x14ac:dyDescent="0.25">
      <c r="D355" s="23"/>
    </row>
    <row r="356" spans="4:4" ht="15.75" customHeight="1" x14ac:dyDescent="0.25">
      <c r="D356" s="23"/>
    </row>
    <row r="357" spans="4:4" ht="15.75" customHeight="1" x14ac:dyDescent="0.25">
      <c r="D357" s="23"/>
    </row>
    <row r="358" spans="4:4" ht="15.75" customHeight="1" x14ac:dyDescent="0.25">
      <c r="D358" s="23"/>
    </row>
    <row r="359" spans="4:4" ht="15.75" customHeight="1" x14ac:dyDescent="0.25">
      <c r="D359" s="23"/>
    </row>
    <row r="360" spans="4:4" ht="15.75" customHeight="1" x14ac:dyDescent="0.25">
      <c r="D360" s="23"/>
    </row>
    <row r="361" spans="4:4" ht="15.75" customHeight="1" x14ac:dyDescent="0.25">
      <c r="D361" s="23"/>
    </row>
    <row r="362" spans="4:4" ht="15.75" customHeight="1" x14ac:dyDescent="0.25">
      <c r="D362" s="23"/>
    </row>
    <row r="363" spans="4:4" ht="15.75" customHeight="1" x14ac:dyDescent="0.25">
      <c r="D363" s="23"/>
    </row>
    <row r="364" spans="4:4" ht="15.75" customHeight="1" x14ac:dyDescent="0.25">
      <c r="D364" s="23"/>
    </row>
    <row r="365" spans="4:4" ht="15.75" customHeight="1" x14ac:dyDescent="0.25">
      <c r="D365" s="23"/>
    </row>
    <row r="366" spans="4:4" ht="15.75" customHeight="1" x14ac:dyDescent="0.25">
      <c r="D366" s="23"/>
    </row>
    <row r="367" spans="4:4" ht="15.75" customHeight="1" x14ac:dyDescent="0.25">
      <c r="D367" s="23"/>
    </row>
    <row r="368" spans="4:4" ht="15.75" customHeight="1" x14ac:dyDescent="0.25">
      <c r="D368" s="23"/>
    </row>
    <row r="369" spans="4:4" ht="15.75" customHeight="1" x14ac:dyDescent="0.25">
      <c r="D369" s="23"/>
    </row>
    <row r="370" spans="4:4" ht="15.75" customHeight="1" x14ac:dyDescent="0.25">
      <c r="D370" s="23"/>
    </row>
    <row r="371" spans="4:4" ht="15.75" customHeight="1" x14ac:dyDescent="0.25">
      <c r="D371" s="23"/>
    </row>
    <row r="372" spans="4:4" ht="15.75" customHeight="1" x14ac:dyDescent="0.25">
      <c r="D372" s="23"/>
    </row>
    <row r="373" spans="4:4" ht="15.75" customHeight="1" x14ac:dyDescent="0.25">
      <c r="D373" s="23"/>
    </row>
    <row r="374" spans="4:4" ht="15.75" customHeight="1" x14ac:dyDescent="0.25">
      <c r="D374" s="23"/>
    </row>
    <row r="375" spans="4:4" ht="15.75" customHeight="1" x14ac:dyDescent="0.25">
      <c r="D375" s="23"/>
    </row>
    <row r="376" spans="4:4" ht="15.75" customHeight="1" x14ac:dyDescent="0.25">
      <c r="D376" s="23"/>
    </row>
    <row r="377" spans="4:4" ht="15.75" customHeight="1" x14ac:dyDescent="0.25">
      <c r="D377" s="23"/>
    </row>
    <row r="378" spans="4:4" ht="15.75" customHeight="1" x14ac:dyDescent="0.25">
      <c r="D378" s="23"/>
    </row>
    <row r="379" spans="4:4" ht="15.75" customHeight="1" x14ac:dyDescent="0.25">
      <c r="D379" s="23"/>
    </row>
    <row r="380" spans="4:4" ht="15.75" customHeight="1" x14ac:dyDescent="0.25">
      <c r="D380" s="23"/>
    </row>
    <row r="381" spans="4:4" ht="15.75" customHeight="1" x14ac:dyDescent="0.25">
      <c r="D381" s="23"/>
    </row>
    <row r="382" spans="4:4" ht="15.75" customHeight="1" x14ac:dyDescent="0.25">
      <c r="D382" s="23"/>
    </row>
    <row r="383" spans="4:4" ht="15.75" customHeight="1" x14ac:dyDescent="0.25">
      <c r="D383" s="23"/>
    </row>
    <row r="384" spans="4:4" ht="15.75" customHeight="1" x14ac:dyDescent="0.25">
      <c r="D384" s="23"/>
    </row>
    <row r="385" spans="4:4" ht="15.75" customHeight="1" x14ac:dyDescent="0.25">
      <c r="D385" s="23"/>
    </row>
    <row r="386" spans="4:4" ht="15.75" customHeight="1" x14ac:dyDescent="0.25">
      <c r="D386" s="23"/>
    </row>
    <row r="387" spans="4:4" ht="15.75" customHeight="1" x14ac:dyDescent="0.25">
      <c r="D387" s="23"/>
    </row>
    <row r="388" spans="4:4" ht="15.75" customHeight="1" x14ac:dyDescent="0.25">
      <c r="D388" s="23"/>
    </row>
    <row r="389" spans="4:4" ht="15.75" customHeight="1" x14ac:dyDescent="0.25">
      <c r="D389" s="23"/>
    </row>
    <row r="390" spans="4:4" ht="15.75" customHeight="1" x14ac:dyDescent="0.25">
      <c r="D390" s="23"/>
    </row>
    <row r="391" spans="4:4" ht="15.75" customHeight="1" x14ac:dyDescent="0.25">
      <c r="D391" s="23"/>
    </row>
    <row r="392" spans="4:4" ht="15.75" customHeight="1" x14ac:dyDescent="0.25">
      <c r="D392" s="23"/>
    </row>
    <row r="393" spans="4:4" ht="15.75" customHeight="1" x14ac:dyDescent="0.25">
      <c r="D393" s="23"/>
    </row>
    <row r="394" spans="4:4" ht="15.75" customHeight="1" x14ac:dyDescent="0.25">
      <c r="D394" s="23"/>
    </row>
    <row r="395" spans="4:4" ht="15.75" customHeight="1" x14ac:dyDescent="0.25">
      <c r="D395" s="23"/>
    </row>
    <row r="396" spans="4:4" ht="15.75" customHeight="1" x14ac:dyDescent="0.25">
      <c r="D396" s="23"/>
    </row>
    <row r="397" spans="4:4" ht="15.75" customHeight="1" x14ac:dyDescent="0.25">
      <c r="D397" s="23"/>
    </row>
    <row r="398" spans="4:4" ht="15.75" customHeight="1" x14ac:dyDescent="0.25">
      <c r="D398" s="23"/>
    </row>
    <row r="399" spans="4:4" ht="15.75" customHeight="1" x14ac:dyDescent="0.25">
      <c r="D399" s="23"/>
    </row>
    <row r="400" spans="4:4" ht="15.75" customHeight="1" x14ac:dyDescent="0.25">
      <c r="D400" s="23"/>
    </row>
    <row r="401" spans="4:4" ht="15.75" customHeight="1" x14ac:dyDescent="0.25">
      <c r="D401" s="23"/>
    </row>
    <row r="402" spans="4:4" ht="15.75" customHeight="1" x14ac:dyDescent="0.25">
      <c r="D402" s="23"/>
    </row>
    <row r="403" spans="4:4" ht="15.75" customHeight="1" x14ac:dyDescent="0.25">
      <c r="D403" s="23"/>
    </row>
    <row r="404" spans="4:4" ht="15.75" customHeight="1" x14ac:dyDescent="0.25">
      <c r="D404" s="23"/>
    </row>
    <row r="405" spans="4:4" ht="15.75" customHeight="1" x14ac:dyDescent="0.25">
      <c r="D405" s="23"/>
    </row>
    <row r="406" spans="4:4" ht="15.75" customHeight="1" x14ac:dyDescent="0.25">
      <c r="D406" s="23"/>
    </row>
    <row r="407" spans="4:4" ht="15.75" customHeight="1" x14ac:dyDescent="0.25">
      <c r="D407" s="23"/>
    </row>
    <row r="408" spans="4:4" ht="15.75" customHeight="1" x14ac:dyDescent="0.25">
      <c r="D408" s="23"/>
    </row>
    <row r="409" spans="4:4" ht="15.75" customHeight="1" x14ac:dyDescent="0.25">
      <c r="D409" s="23"/>
    </row>
    <row r="410" spans="4:4" ht="15.75" customHeight="1" x14ac:dyDescent="0.25">
      <c r="D410" s="23"/>
    </row>
    <row r="411" spans="4:4" ht="15.75" customHeight="1" x14ac:dyDescent="0.25">
      <c r="D411" s="23"/>
    </row>
    <row r="412" spans="4:4" ht="15.75" customHeight="1" x14ac:dyDescent="0.25">
      <c r="D412" s="23"/>
    </row>
    <row r="413" spans="4:4" ht="15.75" customHeight="1" x14ac:dyDescent="0.25">
      <c r="D413" s="23"/>
    </row>
    <row r="414" spans="4:4" ht="15.75" customHeight="1" x14ac:dyDescent="0.25">
      <c r="D414" s="23"/>
    </row>
    <row r="415" spans="4:4" ht="15.75" customHeight="1" x14ac:dyDescent="0.25">
      <c r="D415" s="23"/>
    </row>
    <row r="416" spans="4:4" ht="15.75" customHeight="1" x14ac:dyDescent="0.25">
      <c r="D416" s="23"/>
    </row>
    <row r="417" spans="4:4" ht="15.75" customHeight="1" x14ac:dyDescent="0.25">
      <c r="D417" s="23"/>
    </row>
    <row r="418" spans="4:4" ht="15.75" customHeight="1" x14ac:dyDescent="0.25">
      <c r="D418" s="23"/>
    </row>
    <row r="419" spans="4:4" ht="15.75" customHeight="1" x14ac:dyDescent="0.25">
      <c r="D419" s="23"/>
    </row>
    <row r="420" spans="4:4" ht="15.75" customHeight="1" x14ac:dyDescent="0.25">
      <c r="D420" s="23"/>
    </row>
    <row r="421" spans="4:4" ht="15.75" customHeight="1" x14ac:dyDescent="0.25">
      <c r="D421" s="23"/>
    </row>
    <row r="422" spans="4:4" ht="15.75" customHeight="1" x14ac:dyDescent="0.25">
      <c r="D422" s="23"/>
    </row>
    <row r="423" spans="4:4" ht="15.75" customHeight="1" x14ac:dyDescent="0.25">
      <c r="D423" s="23"/>
    </row>
    <row r="424" spans="4:4" ht="15.75" customHeight="1" x14ac:dyDescent="0.25">
      <c r="D424" s="23"/>
    </row>
    <row r="425" spans="4:4" ht="15.75" customHeight="1" x14ac:dyDescent="0.25">
      <c r="D425" s="23"/>
    </row>
    <row r="426" spans="4:4" ht="15.75" customHeight="1" x14ac:dyDescent="0.25">
      <c r="D426" s="23"/>
    </row>
    <row r="427" spans="4:4" ht="15.75" customHeight="1" x14ac:dyDescent="0.25">
      <c r="D427" s="23"/>
    </row>
    <row r="428" spans="4:4" ht="15.75" customHeight="1" x14ac:dyDescent="0.25">
      <c r="D428" s="23"/>
    </row>
    <row r="429" spans="4:4" ht="15.75" customHeight="1" x14ac:dyDescent="0.25">
      <c r="D429" s="23"/>
    </row>
    <row r="430" spans="4:4" ht="15.75" customHeight="1" x14ac:dyDescent="0.25">
      <c r="D430" s="23"/>
    </row>
    <row r="431" spans="4:4" ht="15.75" customHeight="1" x14ac:dyDescent="0.25">
      <c r="D431" s="23"/>
    </row>
    <row r="432" spans="4:4" ht="15.75" customHeight="1" x14ac:dyDescent="0.25">
      <c r="D432" s="23"/>
    </row>
    <row r="433" spans="4:4" ht="15.75" customHeight="1" x14ac:dyDescent="0.25">
      <c r="D433" s="23"/>
    </row>
    <row r="434" spans="4:4" ht="15.75" customHeight="1" x14ac:dyDescent="0.25">
      <c r="D434" s="23"/>
    </row>
    <row r="435" spans="4:4" ht="15.75" customHeight="1" x14ac:dyDescent="0.25">
      <c r="D435" s="23"/>
    </row>
    <row r="436" spans="4:4" ht="15.75" customHeight="1" x14ac:dyDescent="0.25">
      <c r="D436" s="23"/>
    </row>
    <row r="437" spans="4:4" ht="15.75" customHeight="1" x14ac:dyDescent="0.25">
      <c r="D437" s="23"/>
    </row>
    <row r="438" spans="4:4" ht="15.75" customHeight="1" x14ac:dyDescent="0.25">
      <c r="D438" s="23"/>
    </row>
    <row r="439" spans="4:4" ht="15.75" customHeight="1" x14ac:dyDescent="0.25">
      <c r="D439" s="23"/>
    </row>
    <row r="440" spans="4:4" ht="15.75" customHeight="1" x14ac:dyDescent="0.25">
      <c r="D440" s="23"/>
    </row>
    <row r="441" spans="4:4" ht="15.75" customHeight="1" x14ac:dyDescent="0.25">
      <c r="D441" s="23"/>
    </row>
    <row r="442" spans="4:4" ht="15.75" customHeight="1" x14ac:dyDescent="0.25">
      <c r="D442" s="23"/>
    </row>
    <row r="443" spans="4:4" ht="15.75" customHeight="1" x14ac:dyDescent="0.25">
      <c r="D443" s="23"/>
    </row>
    <row r="444" spans="4:4" ht="15.75" customHeight="1" x14ac:dyDescent="0.25">
      <c r="D444" s="23"/>
    </row>
    <row r="445" spans="4:4" ht="15.75" customHeight="1" x14ac:dyDescent="0.25">
      <c r="D445" s="23"/>
    </row>
    <row r="446" spans="4:4" ht="15.75" customHeight="1" x14ac:dyDescent="0.25">
      <c r="D446" s="23"/>
    </row>
    <row r="447" spans="4:4" ht="15.75" customHeight="1" x14ac:dyDescent="0.25">
      <c r="D447" s="23"/>
    </row>
    <row r="448" spans="4:4" ht="15.75" customHeight="1" x14ac:dyDescent="0.25">
      <c r="D448" s="23"/>
    </row>
    <row r="449" spans="4:4" ht="15.75" customHeight="1" x14ac:dyDescent="0.25">
      <c r="D449" s="23"/>
    </row>
    <row r="450" spans="4:4" ht="15.75" customHeight="1" x14ac:dyDescent="0.25">
      <c r="D450" s="23"/>
    </row>
    <row r="451" spans="4:4" ht="15.75" customHeight="1" x14ac:dyDescent="0.25">
      <c r="D451" s="23"/>
    </row>
    <row r="452" spans="4:4" ht="15.75" customHeight="1" x14ac:dyDescent="0.25">
      <c r="D452" s="23"/>
    </row>
    <row r="453" spans="4:4" ht="15.75" customHeight="1" x14ac:dyDescent="0.25">
      <c r="D453" s="23"/>
    </row>
    <row r="454" spans="4:4" ht="15.75" customHeight="1" x14ac:dyDescent="0.25">
      <c r="D454" s="23"/>
    </row>
    <row r="455" spans="4:4" ht="15.75" customHeight="1" x14ac:dyDescent="0.25">
      <c r="D455" s="23"/>
    </row>
    <row r="456" spans="4:4" ht="15.75" customHeight="1" x14ac:dyDescent="0.25">
      <c r="D456" s="23"/>
    </row>
    <row r="457" spans="4:4" ht="15.75" customHeight="1" x14ac:dyDescent="0.25">
      <c r="D457" s="23"/>
    </row>
    <row r="458" spans="4:4" ht="15.75" customHeight="1" x14ac:dyDescent="0.25">
      <c r="D458" s="23"/>
    </row>
    <row r="459" spans="4:4" ht="15.75" customHeight="1" x14ac:dyDescent="0.25">
      <c r="D459" s="23"/>
    </row>
    <row r="460" spans="4:4" ht="15.75" customHeight="1" x14ac:dyDescent="0.25">
      <c r="D460" s="23"/>
    </row>
    <row r="461" spans="4:4" ht="15.75" customHeight="1" x14ac:dyDescent="0.25">
      <c r="D461" s="23"/>
    </row>
    <row r="462" spans="4:4" ht="15.75" customHeight="1" x14ac:dyDescent="0.25">
      <c r="D462" s="23"/>
    </row>
    <row r="463" spans="4:4" ht="15.75" customHeight="1" x14ac:dyDescent="0.25">
      <c r="D463" s="23"/>
    </row>
    <row r="464" spans="4:4" ht="15.75" customHeight="1" x14ac:dyDescent="0.25">
      <c r="D464" s="23"/>
    </row>
    <row r="465" spans="4:4" ht="15.75" customHeight="1" x14ac:dyDescent="0.25">
      <c r="D465" s="23"/>
    </row>
    <row r="466" spans="4:4" ht="15.75" customHeight="1" x14ac:dyDescent="0.25">
      <c r="D466" s="23"/>
    </row>
    <row r="467" spans="4:4" ht="15.75" customHeight="1" x14ac:dyDescent="0.25">
      <c r="D467" s="23"/>
    </row>
    <row r="468" spans="4:4" ht="15.75" customHeight="1" x14ac:dyDescent="0.25">
      <c r="D468" s="23"/>
    </row>
    <row r="469" spans="4:4" ht="15.75" customHeight="1" x14ac:dyDescent="0.25">
      <c r="D469" s="23"/>
    </row>
    <row r="470" spans="4:4" ht="15.75" customHeight="1" x14ac:dyDescent="0.25">
      <c r="D470" s="23"/>
    </row>
    <row r="471" spans="4:4" ht="15.75" customHeight="1" x14ac:dyDescent="0.25">
      <c r="D471" s="23"/>
    </row>
    <row r="472" spans="4:4" ht="15.75" customHeight="1" x14ac:dyDescent="0.25">
      <c r="D472" s="23"/>
    </row>
    <row r="473" spans="4:4" ht="15.75" customHeight="1" x14ac:dyDescent="0.25">
      <c r="D473" s="23"/>
    </row>
    <row r="474" spans="4:4" ht="15.75" customHeight="1" x14ac:dyDescent="0.25">
      <c r="D474" s="23"/>
    </row>
    <row r="475" spans="4:4" ht="15.75" customHeight="1" x14ac:dyDescent="0.25">
      <c r="D475" s="23"/>
    </row>
    <row r="476" spans="4:4" ht="15.75" customHeight="1" x14ac:dyDescent="0.25">
      <c r="D476" s="23"/>
    </row>
    <row r="477" spans="4:4" ht="15.75" customHeight="1" x14ac:dyDescent="0.25">
      <c r="D477" s="23"/>
    </row>
    <row r="478" spans="4:4" ht="15.75" customHeight="1" x14ac:dyDescent="0.25">
      <c r="D478" s="23"/>
    </row>
    <row r="479" spans="4:4" ht="15.75" customHeight="1" x14ac:dyDescent="0.25">
      <c r="D479" s="23"/>
    </row>
    <row r="480" spans="4:4" ht="15.75" customHeight="1" x14ac:dyDescent="0.25">
      <c r="D480" s="23"/>
    </row>
    <row r="481" spans="4:4" ht="15.75" customHeight="1" x14ac:dyDescent="0.25">
      <c r="D481" s="23"/>
    </row>
    <row r="482" spans="4:4" ht="15.75" customHeight="1" x14ac:dyDescent="0.25">
      <c r="D482" s="23"/>
    </row>
    <row r="483" spans="4:4" ht="15.75" customHeight="1" x14ac:dyDescent="0.25">
      <c r="D483" s="23"/>
    </row>
    <row r="484" spans="4:4" ht="15.75" customHeight="1" x14ac:dyDescent="0.25">
      <c r="D484" s="23"/>
    </row>
    <row r="485" spans="4:4" ht="15.75" customHeight="1" x14ac:dyDescent="0.25">
      <c r="D485" s="23"/>
    </row>
    <row r="486" spans="4:4" ht="15.75" customHeight="1" x14ac:dyDescent="0.25">
      <c r="D486" s="23"/>
    </row>
    <row r="487" spans="4:4" ht="15.75" customHeight="1" x14ac:dyDescent="0.25">
      <c r="D487" s="23"/>
    </row>
    <row r="488" spans="4:4" ht="15.75" customHeight="1" x14ac:dyDescent="0.25">
      <c r="D488" s="23"/>
    </row>
    <row r="489" spans="4:4" ht="15.75" customHeight="1" x14ac:dyDescent="0.25">
      <c r="D489" s="23"/>
    </row>
    <row r="490" spans="4:4" ht="15.75" customHeight="1" x14ac:dyDescent="0.25">
      <c r="D490" s="23"/>
    </row>
    <row r="491" spans="4:4" ht="15.75" customHeight="1" x14ac:dyDescent="0.25">
      <c r="D491" s="23"/>
    </row>
    <row r="492" spans="4:4" ht="15.75" customHeight="1" x14ac:dyDescent="0.25">
      <c r="D492" s="23"/>
    </row>
    <row r="493" spans="4:4" ht="15.75" customHeight="1" x14ac:dyDescent="0.25">
      <c r="D493" s="23"/>
    </row>
    <row r="494" spans="4:4" ht="15.75" customHeight="1" x14ac:dyDescent="0.25">
      <c r="D494" s="23"/>
    </row>
    <row r="495" spans="4:4" ht="15.75" customHeight="1" x14ac:dyDescent="0.25">
      <c r="D495" s="23"/>
    </row>
    <row r="496" spans="4:4" ht="15.75" customHeight="1" x14ac:dyDescent="0.25">
      <c r="D496" s="23"/>
    </row>
    <row r="497" spans="4:4" ht="15.75" customHeight="1" x14ac:dyDescent="0.25">
      <c r="D497" s="23"/>
    </row>
    <row r="498" spans="4:4" ht="15.75" customHeight="1" x14ac:dyDescent="0.25">
      <c r="D498" s="23"/>
    </row>
    <row r="499" spans="4:4" ht="15.75" customHeight="1" x14ac:dyDescent="0.25">
      <c r="D499" s="23"/>
    </row>
    <row r="500" spans="4:4" ht="15.75" customHeight="1" x14ac:dyDescent="0.25">
      <c r="D500" s="23"/>
    </row>
    <row r="501" spans="4:4" ht="15.75" customHeight="1" x14ac:dyDescent="0.25">
      <c r="D501" s="23"/>
    </row>
    <row r="502" spans="4:4" ht="15.75" customHeight="1" x14ac:dyDescent="0.25">
      <c r="D502" s="23"/>
    </row>
    <row r="503" spans="4:4" ht="15.75" customHeight="1" x14ac:dyDescent="0.25">
      <c r="D503" s="23"/>
    </row>
    <row r="504" spans="4:4" ht="15.75" customHeight="1" x14ac:dyDescent="0.25">
      <c r="D504" s="23"/>
    </row>
    <row r="505" spans="4:4" ht="15.75" customHeight="1" x14ac:dyDescent="0.25">
      <c r="D505" s="23"/>
    </row>
    <row r="506" spans="4:4" ht="15.75" customHeight="1" x14ac:dyDescent="0.25">
      <c r="D506" s="23"/>
    </row>
    <row r="507" spans="4:4" ht="15.75" customHeight="1" x14ac:dyDescent="0.25">
      <c r="D507" s="23"/>
    </row>
    <row r="508" spans="4:4" ht="15.75" customHeight="1" x14ac:dyDescent="0.25">
      <c r="D508" s="23"/>
    </row>
    <row r="509" spans="4:4" ht="15.75" customHeight="1" x14ac:dyDescent="0.25">
      <c r="D509" s="23"/>
    </row>
    <row r="510" spans="4:4" ht="15.75" customHeight="1" x14ac:dyDescent="0.25">
      <c r="D510" s="23"/>
    </row>
    <row r="511" spans="4:4" ht="15.75" customHeight="1" x14ac:dyDescent="0.25">
      <c r="D511" s="23"/>
    </row>
    <row r="512" spans="4:4" ht="15.75" customHeight="1" x14ac:dyDescent="0.25">
      <c r="D512" s="23"/>
    </row>
    <row r="513" spans="4:4" ht="15.75" customHeight="1" x14ac:dyDescent="0.25">
      <c r="D513" s="23"/>
    </row>
    <row r="514" spans="4:4" ht="15.75" customHeight="1" x14ac:dyDescent="0.25">
      <c r="D514" s="23"/>
    </row>
    <row r="515" spans="4:4" ht="15.75" customHeight="1" x14ac:dyDescent="0.25">
      <c r="D515" s="23"/>
    </row>
    <row r="516" spans="4:4" ht="15.75" customHeight="1" x14ac:dyDescent="0.25">
      <c r="D516" s="23"/>
    </row>
    <row r="517" spans="4:4" ht="15.75" customHeight="1" x14ac:dyDescent="0.25">
      <c r="D517" s="23"/>
    </row>
    <row r="518" spans="4:4" ht="15.75" customHeight="1" x14ac:dyDescent="0.25">
      <c r="D518" s="23"/>
    </row>
    <row r="519" spans="4:4" ht="15.75" customHeight="1" x14ac:dyDescent="0.25">
      <c r="D519" s="23"/>
    </row>
    <row r="520" spans="4:4" ht="15.75" customHeight="1" x14ac:dyDescent="0.25">
      <c r="D520" s="23"/>
    </row>
    <row r="521" spans="4:4" ht="15.75" customHeight="1" x14ac:dyDescent="0.25">
      <c r="D521" s="23"/>
    </row>
    <row r="522" spans="4:4" ht="15.75" customHeight="1" x14ac:dyDescent="0.25">
      <c r="D522" s="23"/>
    </row>
    <row r="523" spans="4:4" ht="15.75" customHeight="1" x14ac:dyDescent="0.25">
      <c r="D523" s="23"/>
    </row>
    <row r="524" spans="4:4" ht="15.75" customHeight="1" x14ac:dyDescent="0.25">
      <c r="D524" s="23"/>
    </row>
    <row r="525" spans="4:4" ht="15.75" customHeight="1" x14ac:dyDescent="0.25">
      <c r="D525" s="23"/>
    </row>
    <row r="526" spans="4:4" ht="15.75" customHeight="1" x14ac:dyDescent="0.25">
      <c r="D526" s="23"/>
    </row>
    <row r="527" spans="4:4" ht="15.75" customHeight="1" x14ac:dyDescent="0.25">
      <c r="D527" s="23"/>
    </row>
    <row r="528" spans="4:4" ht="15.75" customHeight="1" x14ac:dyDescent="0.25">
      <c r="D528" s="23"/>
    </row>
    <row r="529" spans="4:4" ht="15.75" customHeight="1" x14ac:dyDescent="0.25">
      <c r="D529" s="23"/>
    </row>
    <row r="530" spans="4:4" ht="15.75" customHeight="1" x14ac:dyDescent="0.25">
      <c r="D530" s="23"/>
    </row>
    <row r="531" spans="4:4" ht="15.75" customHeight="1" x14ac:dyDescent="0.25">
      <c r="D531" s="23"/>
    </row>
    <row r="532" spans="4:4" ht="15.75" customHeight="1" x14ac:dyDescent="0.25">
      <c r="D532" s="23"/>
    </row>
    <row r="533" spans="4:4" ht="15.75" customHeight="1" x14ac:dyDescent="0.25">
      <c r="D533" s="23"/>
    </row>
    <row r="534" spans="4:4" ht="15.75" customHeight="1" x14ac:dyDescent="0.25">
      <c r="D534" s="23"/>
    </row>
    <row r="535" spans="4:4" ht="15.75" customHeight="1" x14ac:dyDescent="0.25">
      <c r="D535" s="23"/>
    </row>
    <row r="536" spans="4:4" ht="15.75" customHeight="1" x14ac:dyDescent="0.25">
      <c r="D536" s="23"/>
    </row>
    <row r="537" spans="4:4" ht="15.75" customHeight="1" x14ac:dyDescent="0.25">
      <c r="D537" s="23"/>
    </row>
    <row r="538" spans="4:4" ht="15.75" customHeight="1" x14ac:dyDescent="0.25">
      <c r="D538" s="23"/>
    </row>
    <row r="539" spans="4:4" ht="15.75" customHeight="1" x14ac:dyDescent="0.25">
      <c r="D539" s="23"/>
    </row>
    <row r="540" spans="4:4" ht="15.75" customHeight="1" x14ac:dyDescent="0.25">
      <c r="D540" s="23"/>
    </row>
    <row r="541" spans="4:4" ht="15.75" customHeight="1" x14ac:dyDescent="0.25">
      <c r="D541" s="23"/>
    </row>
    <row r="542" spans="4:4" ht="15.75" customHeight="1" x14ac:dyDescent="0.25">
      <c r="D542" s="23"/>
    </row>
    <row r="543" spans="4:4" ht="15.75" customHeight="1" x14ac:dyDescent="0.25">
      <c r="D543" s="23"/>
    </row>
    <row r="544" spans="4:4" ht="15.75" customHeight="1" x14ac:dyDescent="0.25">
      <c r="D544" s="23"/>
    </row>
    <row r="545" spans="4:4" ht="15.75" customHeight="1" x14ac:dyDescent="0.25">
      <c r="D545" s="23"/>
    </row>
    <row r="546" spans="4:4" ht="15.75" customHeight="1" x14ac:dyDescent="0.25">
      <c r="D546" s="23"/>
    </row>
    <row r="547" spans="4:4" ht="15.75" customHeight="1" x14ac:dyDescent="0.25">
      <c r="D547" s="23"/>
    </row>
    <row r="548" spans="4:4" ht="15.75" customHeight="1" x14ac:dyDescent="0.25">
      <c r="D548" s="23"/>
    </row>
    <row r="549" spans="4:4" ht="15.75" customHeight="1" x14ac:dyDescent="0.25">
      <c r="D549" s="23"/>
    </row>
    <row r="550" spans="4:4" ht="15.75" customHeight="1" x14ac:dyDescent="0.25">
      <c r="D550" s="23"/>
    </row>
    <row r="551" spans="4:4" ht="15.75" customHeight="1" x14ac:dyDescent="0.25">
      <c r="D551" s="23"/>
    </row>
    <row r="552" spans="4:4" ht="15.75" customHeight="1" x14ac:dyDescent="0.25">
      <c r="D552" s="23"/>
    </row>
    <row r="553" spans="4:4" ht="15.75" customHeight="1" x14ac:dyDescent="0.25">
      <c r="D553" s="23"/>
    </row>
    <row r="554" spans="4:4" ht="15.75" customHeight="1" x14ac:dyDescent="0.25">
      <c r="D554" s="23"/>
    </row>
    <row r="555" spans="4:4" ht="15.75" customHeight="1" x14ac:dyDescent="0.25">
      <c r="D555" s="23"/>
    </row>
    <row r="556" spans="4:4" ht="15.75" customHeight="1" x14ac:dyDescent="0.25">
      <c r="D556" s="23"/>
    </row>
    <row r="557" spans="4:4" ht="15.75" customHeight="1" x14ac:dyDescent="0.25">
      <c r="D557" s="23"/>
    </row>
    <row r="558" spans="4:4" ht="15.75" customHeight="1" x14ac:dyDescent="0.25">
      <c r="D558" s="23"/>
    </row>
    <row r="559" spans="4:4" ht="15.75" customHeight="1" x14ac:dyDescent="0.25">
      <c r="D559" s="23"/>
    </row>
    <row r="560" spans="4:4" ht="15.75" customHeight="1" x14ac:dyDescent="0.25">
      <c r="D560" s="23"/>
    </row>
    <row r="561" spans="4:4" ht="15.75" customHeight="1" x14ac:dyDescent="0.25">
      <c r="D561" s="23"/>
    </row>
    <row r="562" spans="4:4" ht="15.75" customHeight="1" x14ac:dyDescent="0.25">
      <c r="D562" s="23"/>
    </row>
    <row r="563" spans="4:4" ht="15.75" customHeight="1" x14ac:dyDescent="0.25">
      <c r="D563" s="23"/>
    </row>
    <row r="564" spans="4:4" ht="15.75" customHeight="1" x14ac:dyDescent="0.25">
      <c r="D564" s="23"/>
    </row>
    <row r="565" spans="4:4" ht="15.75" customHeight="1" x14ac:dyDescent="0.25">
      <c r="D565" s="23"/>
    </row>
    <row r="566" spans="4:4" ht="15.75" customHeight="1" x14ac:dyDescent="0.25">
      <c r="D566" s="23"/>
    </row>
    <row r="567" spans="4:4" ht="15.75" customHeight="1" x14ac:dyDescent="0.25">
      <c r="D567" s="23"/>
    </row>
    <row r="568" spans="4:4" ht="15.75" customHeight="1" x14ac:dyDescent="0.25">
      <c r="D568" s="23"/>
    </row>
    <row r="569" spans="4:4" ht="15.75" customHeight="1" x14ac:dyDescent="0.25">
      <c r="D569" s="23"/>
    </row>
    <row r="570" spans="4:4" ht="15.75" customHeight="1" x14ac:dyDescent="0.25">
      <c r="D570" s="23"/>
    </row>
    <row r="571" spans="4:4" ht="15.75" customHeight="1" x14ac:dyDescent="0.25">
      <c r="D571" s="23"/>
    </row>
    <row r="572" spans="4:4" ht="15.75" customHeight="1" x14ac:dyDescent="0.25">
      <c r="D572" s="23"/>
    </row>
    <row r="573" spans="4:4" ht="15.75" customHeight="1" x14ac:dyDescent="0.25">
      <c r="D573" s="23"/>
    </row>
    <row r="574" spans="4:4" ht="15.75" customHeight="1" x14ac:dyDescent="0.25">
      <c r="D574" s="23"/>
    </row>
    <row r="575" spans="4:4" ht="15.75" customHeight="1" x14ac:dyDescent="0.25">
      <c r="D575" s="23"/>
    </row>
    <row r="576" spans="4:4" ht="15.75" customHeight="1" x14ac:dyDescent="0.25">
      <c r="D576" s="23"/>
    </row>
    <row r="577" spans="4:4" ht="15.75" customHeight="1" x14ac:dyDescent="0.25">
      <c r="D577" s="23"/>
    </row>
    <row r="578" spans="4:4" ht="15.75" customHeight="1" x14ac:dyDescent="0.25">
      <c r="D578" s="23"/>
    </row>
    <row r="579" spans="4:4" ht="15.75" customHeight="1" x14ac:dyDescent="0.25">
      <c r="D579" s="23"/>
    </row>
    <row r="580" spans="4:4" ht="15.75" customHeight="1" x14ac:dyDescent="0.25">
      <c r="D580" s="23"/>
    </row>
    <row r="581" spans="4:4" ht="15.75" customHeight="1" x14ac:dyDescent="0.25">
      <c r="D581" s="23"/>
    </row>
    <row r="582" spans="4:4" ht="15.75" customHeight="1" x14ac:dyDescent="0.25">
      <c r="D582" s="23"/>
    </row>
    <row r="583" spans="4:4" ht="15.75" customHeight="1" x14ac:dyDescent="0.25">
      <c r="D583" s="23"/>
    </row>
    <row r="584" spans="4:4" ht="15.75" customHeight="1" x14ac:dyDescent="0.25">
      <c r="D584" s="23"/>
    </row>
    <row r="585" spans="4:4" ht="15.75" customHeight="1" x14ac:dyDescent="0.25">
      <c r="D585" s="23"/>
    </row>
    <row r="586" spans="4:4" ht="15.75" customHeight="1" x14ac:dyDescent="0.25">
      <c r="D586" s="23"/>
    </row>
    <row r="587" spans="4:4" ht="15.75" customHeight="1" x14ac:dyDescent="0.25">
      <c r="D587" s="23"/>
    </row>
    <row r="588" spans="4:4" ht="15.75" customHeight="1" x14ac:dyDescent="0.25">
      <c r="D588" s="23"/>
    </row>
    <row r="589" spans="4:4" ht="15.75" customHeight="1" x14ac:dyDescent="0.25">
      <c r="D589" s="23"/>
    </row>
    <row r="590" spans="4:4" ht="15.75" customHeight="1" x14ac:dyDescent="0.25">
      <c r="D590" s="23"/>
    </row>
    <row r="591" spans="4:4" ht="15.75" customHeight="1" x14ac:dyDescent="0.25">
      <c r="D591" s="23"/>
    </row>
    <row r="592" spans="4:4" ht="15.75" customHeight="1" x14ac:dyDescent="0.25">
      <c r="D592" s="23"/>
    </row>
    <row r="593" spans="4:4" ht="15.75" customHeight="1" x14ac:dyDescent="0.25">
      <c r="D593" s="23"/>
    </row>
    <row r="594" spans="4:4" ht="15.75" customHeight="1" x14ac:dyDescent="0.25">
      <c r="D594" s="23"/>
    </row>
    <row r="595" spans="4:4" ht="15.75" customHeight="1" x14ac:dyDescent="0.25">
      <c r="D595" s="23"/>
    </row>
    <row r="596" spans="4:4" ht="15.75" customHeight="1" x14ac:dyDescent="0.25">
      <c r="D596" s="23"/>
    </row>
    <row r="597" spans="4:4" ht="15.75" customHeight="1" x14ac:dyDescent="0.25">
      <c r="D597" s="23"/>
    </row>
    <row r="598" spans="4:4" ht="15.75" customHeight="1" x14ac:dyDescent="0.25">
      <c r="D598" s="23"/>
    </row>
    <row r="599" spans="4:4" ht="15.75" customHeight="1" x14ac:dyDescent="0.25">
      <c r="D599" s="23"/>
    </row>
    <row r="600" spans="4:4" ht="15.75" customHeight="1" x14ac:dyDescent="0.25">
      <c r="D600" s="23"/>
    </row>
    <row r="601" spans="4:4" ht="15.75" customHeight="1" x14ac:dyDescent="0.25">
      <c r="D601" s="23"/>
    </row>
    <row r="602" spans="4:4" ht="15.75" customHeight="1" x14ac:dyDescent="0.25">
      <c r="D602" s="23"/>
    </row>
    <row r="603" spans="4:4" ht="15.75" customHeight="1" x14ac:dyDescent="0.25">
      <c r="D603" s="23"/>
    </row>
    <row r="604" spans="4:4" ht="15.75" customHeight="1" x14ac:dyDescent="0.25">
      <c r="D604" s="23"/>
    </row>
    <row r="605" spans="4:4" ht="15.75" customHeight="1" x14ac:dyDescent="0.25">
      <c r="D605" s="23"/>
    </row>
    <row r="606" spans="4:4" ht="15.75" customHeight="1" x14ac:dyDescent="0.25">
      <c r="D606" s="23"/>
    </row>
    <row r="607" spans="4:4" ht="15.75" customHeight="1" x14ac:dyDescent="0.25">
      <c r="D607" s="23"/>
    </row>
    <row r="608" spans="4:4" ht="15.75" customHeight="1" x14ac:dyDescent="0.25">
      <c r="D608" s="23"/>
    </row>
    <row r="609" spans="4:4" ht="15.75" customHeight="1" x14ac:dyDescent="0.25">
      <c r="D609" s="23"/>
    </row>
    <row r="610" spans="4:4" ht="15.75" customHeight="1" x14ac:dyDescent="0.25">
      <c r="D610" s="23"/>
    </row>
    <row r="611" spans="4:4" ht="15.75" customHeight="1" x14ac:dyDescent="0.25">
      <c r="D611" s="23"/>
    </row>
    <row r="612" spans="4:4" ht="15.75" customHeight="1" x14ac:dyDescent="0.25">
      <c r="D612" s="23"/>
    </row>
    <row r="613" spans="4:4" ht="15.75" customHeight="1" x14ac:dyDescent="0.25">
      <c r="D613" s="23"/>
    </row>
    <row r="614" spans="4:4" ht="15.75" customHeight="1" x14ac:dyDescent="0.25">
      <c r="D614" s="23"/>
    </row>
    <row r="615" spans="4:4" ht="15.75" customHeight="1" x14ac:dyDescent="0.25">
      <c r="D615" s="23"/>
    </row>
    <row r="616" spans="4:4" ht="15.75" customHeight="1" x14ac:dyDescent="0.25">
      <c r="D616" s="23"/>
    </row>
    <row r="617" spans="4:4" ht="15.75" customHeight="1" x14ac:dyDescent="0.25">
      <c r="D617" s="23"/>
    </row>
    <row r="618" spans="4:4" ht="15.75" customHeight="1" x14ac:dyDescent="0.25">
      <c r="D618" s="23"/>
    </row>
    <row r="619" spans="4:4" ht="15.75" customHeight="1" x14ac:dyDescent="0.25">
      <c r="D619" s="23"/>
    </row>
    <row r="620" spans="4:4" ht="15.75" customHeight="1" x14ac:dyDescent="0.25">
      <c r="D620" s="23"/>
    </row>
    <row r="621" spans="4:4" ht="15.75" customHeight="1" x14ac:dyDescent="0.25">
      <c r="D621" s="23"/>
    </row>
    <row r="622" spans="4:4" ht="15.75" customHeight="1" x14ac:dyDescent="0.25">
      <c r="D622" s="23"/>
    </row>
    <row r="623" spans="4:4" ht="15.75" customHeight="1" x14ac:dyDescent="0.25">
      <c r="D623" s="23"/>
    </row>
    <row r="624" spans="4:4" ht="15.75" customHeight="1" x14ac:dyDescent="0.25">
      <c r="D624" s="23"/>
    </row>
    <row r="625" spans="4:4" ht="15.75" customHeight="1" x14ac:dyDescent="0.25">
      <c r="D625" s="23"/>
    </row>
    <row r="626" spans="4:4" ht="15.75" customHeight="1" x14ac:dyDescent="0.25">
      <c r="D626" s="23"/>
    </row>
    <row r="627" spans="4:4" ht="15.75" customHeight="1" x14ac:dyDescent="0.25">
      <c r="D627" s="23"/>
    </row>
    <row r="628" spans="4:4" ht="15.75" customHeight="1" x14ac:dyDescent="0.25">
      <c r="D628" s="23"/>
    </row>
    <row r="629" spans="4:4" ht="15.75" customHeight="1" x14ac:dyDescent="0.25">
      <c r="D629" s="23"/>
    </row>
    <row r="630" spans="4:4" ht="15.75" customHeight="1" x14ac:dyDescent="0.25">
      <c r="D630" s="23"/>
    </row>
    <row r="631" spans="4:4" ht="15.75" customHeight="1" x14ac:dyDescent="0.25">
      <c r="D631" s="23"/>
    </row>
    <row r="632" spans="4:4" ht="15.75" customHeight="1" x14ac:dyDescent="0.25">
      <c r="D632" s="23"/>
    </row>
    <row r="633" spans="4:4" ht="15.75" customHeight="1" x14ac:dyDescent="0.25">
      <c r="D633" s="23"/>
    </row>
    <row r="634" spans="4:4" ht="15.75" customHeight="1" x14ac:dyDescent="0.25">
      <c r="D634" s="23"/>
    </row>
    <row r="635" spans="4:4" ht="15.75" customHeight="1" x14ac:dyDescent="0.25">
      <c r="D635" s="23"/>
    </row>
    <row r="636" spans="4:4" ht="15.75" customHeight="1" x14ac:dyDescent="0.25">
      <c r="D636" s="23"/>
    </row>
    <row r="637" spans="4:4" ht="15.75" customHeight="1" x14ac:dyDescent="0.25">
      <c r="D637" s="23"/>
    </row>
    <row r="638" spans="4:4" ht="15.75" customHeight="1" x14ac:dyDescent="0.25">
      <c r="D638" s="23"/>
    </row>
    <row r="639" spans="4:4" ht="15.75" customHeight="1" x14ac:dyDescent="0.25">
      <c r="D639" s="23"/>
    </row>
    <row r="640" spans="4:4" ht="15.75" customHeight="1" x14ac:dyDescent="0.25">
      <c r="D640" s="23"/>
    </row>
    <row r="641" spans="4:4" ht="15.75" customHeight="1" x14ac:dyDescent="0.25">
      <c r="D641" s="23"/>
    </row>
    <row r="642" spans="4:4" ht="15.75" customHeight="1" x14ac:dyDescent="0.25">
      <c r="D642" s="23"/>
    </row>
    <row r="643" spans="4:4" ht="15.75" customHeight="1" x14ac:dyDescent="0.25">
      <c r="D643" s="23"/>
    </row>
    <row r="644" spans="4:4" ht="15.75" customHeight="1" x14ac:dyDescent="0.25">
      <c r="D644" s="23"/>
    </row>
    <row r="645" spans="4:4" ht="15.75" customHeight="1" x14ac:dyDescent="0.25">
      <c r="D645" s="23"/>
    </row>
    <row r="646" spans="4:4" ht="15.75" customHeight="1" x14ac:dyDescent="0.25">
      <c r="D646" s="23"/>
    </row>
    <row r="647" spans="4:4" ht="15.75" customHeight="1" x14ac:dyDescent="0.25">
      <c r="D647" s="23"/>
    </row>
    <row r="648" spans="4:4" ht="15.75" customHeight="1" x14ac:dyDescent="0.25">
      <c r="D648" s="23"/>
    </row>
    <row r="649" spans="4:4" ht="15.75" customHeight="1" x14ac:dyDescent="0.25">
      <c r="D649" s="23"/>
    </row>
    <row r="650" spans="4:4" ht="15.75" customHeight="1" x14ac:dyDescent="0.25">
      <c r="D650" s="23"/>
    </row>
    <row r="651" spans="4:4" ht="15.75" customHeight="1" x14ac:dyDescent="0.25">
      <c r="D651" s="23"/>
    </row>
    <row r="652" spans="4:4" ht="15.75" customHeight="1" x14ac:dyDescent="0.25">
      <c r="D652" s="23"/>
    </row>
    <row r="653" spans="4:4" ht="15.75" customHeight="1" x14ac:dyDescent="0.25">
      <c r="D653" s="23"/>
    </row>
    <row r="654" spans="4:4" ht="15.75" customHeight="1" x14ac:dyDescent="0.25">
      <c r="D654" s="23"/>
    </row>
    <row r="655" spans="4:4" ht="15.75" customHeight="1" x14ac:dyDescent="0.25">
      <c r="D655" s="23"/>
    </row>
    <row r="656" spans="4:4" ht="15.75" customHeight="1" x14ac:dyDescent="0.25">
      <c r="D656" s="23"/>
    </row>
    <row r="657" spans="4:4" ht="15.75" customHeight="1" x14ac:dyDescent="0.25">
      <c r="D657" s="23"/>
    </row>
    <row r="658" spans="4:4" ht="15.75" customHeight="1" x14ac:dyDescent="0.25">
      <c r="D658" s="23"/>
    </row>
    <row r="659" spans="4:4" ht="15.75" customHeight="1" x14ac:dyDescent="0.25">
      <c r="D659" s="23"/>
    </row>
    <row r="660" spans="4:4" ht="15.75" customHeight="1" x14ac:dyDescent="0.25">
      <c r="D660" s="23"/>
    </row>
    <row r="661" spans="4:4" ht="15.75" customHeight="1" x14ac:dyDescent="0.25">
      <c r="D661" s="23"/>
    </row>
    <row r="662" spans="4:4" ht="15.75" customHeight="1" x14ac:dyDescent="0.25">
      <c r="D662" s="23"/>
    </row>
    <row r="663" spans="4:4" ht="15.75" customHeight="1" x14ac:dyDescent="0.25">
      <c r="D663" s="23"/>
    </row>
    <row r="664" spans="4:4" ht="15.75" customHeight="1" x14ac:dyDescent="0.25">
      <c r="D664" s="23"/>
    </row>
    <row r="665" spans="4:4" ht="15.75" customHeight="1" x14ac:dyDescent="0.25">
      <c r="D665" s="23"/>
    </row>
    <row r="666" spans="4:4" ht="15.75" customHeight="1" x14ac:dyDescent="0.25">
      <c r="D666" s="23"/>
    </row>
    <row r="667" spans="4:4" ht="15.75" customHeight="1" x14ac:dyDescent="0.25">
      <c r="D667" s="23"/>
    </row>
    <row r="668" spans="4:4" ht="15.75" customHeight="1" x14ac:dyDescent="0.25">
      <c r="D668" s="23"/>
    </row>
    <row r="669" spans="4:4" ht="15.75" customHeight="1" x14ac:dyDescent="0.25">
      <c r="D669" s="23"/>
    </row>
    <row r="670" spans="4:4" ht="15.75" customHeight="1" x14ac:dyDescent="0.25">
      <c r="D670" s="23"/>
    </row>
    <row r="671" spans="4:4" ht="15.75" customHeight="1" x14ac:dyDescent="0.25">
      <c r="D671" s="23"/>
    </row>
    <row r="672" spans="4:4" ht="15.75" customHeight="1" x14ac:dyDescent="0.25">
      <c r="D672" s="23"/>
    </row>
    <row r="673" spans="4:4" ht="15.75" customHeight="1" x14ac:dyDescent="0.25">
      <c r="D673" s="23"/>
    </row>
    <row r="674" spans="4:4" ht="15.75" customHeight="1" x14ac:dyDescent="0.25">
      <c r="D674" s="23"/>
    </row>
    <row r="675" spans="4:4" ht="15.75" customHeight="1" x14ac:dyDescent="0.25">
      <c r="D675" s="23"/>
    </row>
    <row r="676" spans="4:4" ht="15.75" customHeight="1" x14ac:dyDescent="0.25">
      <c r="D676" s="23"/>
    </row>
    <row r="677" spans="4:4" ht="15.75" customHeight="1" x14ac:dyDescent="0.25">
      <c r="D677" s="23"/>
    </row>
    <row r="678" spans="4:4" ht="15.75" customHeight="1" x14ac:dyDescent="0.25">
      <c r="D678" s="23"/>
    </row>
    <row r="679" spans="4:4" ht="15.75" customHeight="1" x14ac:dyDescent="0.25">
      <c r="D679" s="23"/>
    </row>
    <row r="680" spans="4:4" ht="15.75" customHeight="1" x14ac:dyDescent="0.25">
      <c r="D680" s="23"/>
    </row>
    <row r="681" spans="4:4" ht="15.75" customHeight="1" x14ac:dyDescent="0.25">
      <c r="D681" s="23"/>
    </row>
    <row r="682" spans="4:4" ht="15.75" customHeight="1" x14ac:dyDescent="0.25">
      <c r="D682" s="23"/>
    </row>
    <row r="683" spans="4:4" ht="15.75" customHeight="1" x14ac:dyDescent="0.25">
      <c r="D683" s="23"/>
    </row>
    <row r="684" spans="4:4" ht="15.75" customHeight="1" x14ac:dyDescent="0.25">
      <c r="D684" s="23"/>
    </row>
    <row r="685" spans="4:4" ht="15.75" customHeight="1" x14ac:dyDescent="0.25">
      <c r="D685" s="23"/>
    </row>
    <row r="686" spans="4:4" ht="15.75" customHeight="1" x14ac:dyDescent="0.25">
      <c r="D686" s="23"/>
    </row>
    <row r="687" spans="4:4" ht="15.75" customHeight="1" x14ac:dyDescent="0.25">
      <c r="D687" s="23"/>
    </row>
    <row r="688" spans="4:4" ht="15.75" customHeight="1" x14ac:dyDescent="0.25">
      <c r="D688" s="23"/>
    </row>
    <row r="689" spans="4:4" ht="15.75" customHeight="1" x14ac:dyDescent="0.25">
      <c r="D689" s="23"/>
    </row>
    <row r="690" spans="4:4" ht="15.75" customHeight="1" x14ac:dyDescent="0.25">
      <c r="D690" s="23"/>
    </row>
    <row r="691" spans="4:4" ht="15.75" customHeight="1" x14ac:dyDescent="0.25">
      <c r="D691" s="23"/>
    </row>
    <row r="692" spans="4:4" ht="15.75" customHeight="1" x14ac:dyDescent="0.25">
      <c r="D692" s="23"/>
    </row>
    <row r="693" spans="4:4" ht="15.75" customHeight="1" x14ac:dyDescent="0.25">
      <c r="D693" s="23"/>
    </row>
    <row r="694" spans="4:4" ht="15.75" customHeight="1" x14ac:dyDescent="0.25">
      <c r="D694" s="23"/>
    </row>
    <row r="695" spans="4:4" ht="15.75" customHeight="1" x14ac:dyDescent="0.25">
      <c r="D695" s="23"/>
    </row>
    <row r="696" spans="4:4" ht="15.75" customHeight="1" x14ac:dyDescent="0.25">
      <c r="D696" s="23"/>
    </row>
    <row r="697" spans="4:4" ht="15.75" customHeight="1" x14ac:dyDescent="0.25">
      <c r="D697" s="23"/>
    </row>
    <row r="698" spans="4:4" ht="15.75" customHeight="1" x14ac:dyDescent="0.25">
      <c r="D698" s="23"/>
    </row>
    <row r="699" spans="4:4" ht="15.75" customHeight="1" x14ac:dyDescent="0.25">
      <c r="D699" s="23"/>
    </row>
    <row r="700" spans="4:4" ht="15.75" customHeight="1" x14ac:dyDescent="0.25">
      <c r="D700" s="23"/>
    </row>
    <row r="701" spans="4:4" ht="15.75" customHeight="1" x14ac:dyDescent="0.25">
      <c r="D701" s="23"/>
    </row>
    <row r="702" spans="4:4" ht="15.75" customHeight="1" x14ac:dyDescent="0.25">
      <c r="D702" s="23"/>
    </row>
    <row r="703" spans="4:4" ht="15.75" customHeight="1" x14ac:dyDescent="0.25">
      <c r="D703" s="23"/>
    </row>
    <row r="704" spans="4:4" ht="15.75" customHeight="1" x14ac:dyDescent="0.25">
      <c r="D704" s="23"/>
    </row>
    <row r="705" spans="4:4" ht="15.75" customHeight="1" x14ac:dyDescent="0.25">
      <c r="D705" s="23"/>
    </row>
    <row r="706" spans="4:4" ht="15.75" customHeight="1" x14ac:dyDescent="0.25">
      <c r="D706" s="23"/>
    </row>
    <row r="707" spans="4:4" ht="15.75" customHeight="1" x14ac:dyDescent="0.25">
      <c r="D707" s="23"/>
    </row>
    <row r="708" spans="4:4" ht="15.75" customHeight="1" x14ac:dyDescent="0.25">
      <c r="D708" s="23"/>
    </row>
    <row r="709" spans="4:4" ht="15.75" customHeight="1" x14ac:dyDescent="0.25">
      <c r="D709" s="23"/>
    </row>
    <row r="710" spans="4:4" ht="15.75" customHeight="1" x14ac:dyDescent="0.25">
      <c r="D710" s="23"/>
    </row>
    <row r="711" spans="4:4" ht="15.75" customHeight="1" x14ac:dyDescent="0.25">
      <c r="D711" s="23"/>
    </row>
    <row r="712" spans="4:4" ht="15.75" customHeight="1" x14ac:dyDescent="0.25">
      <c r="D712" s="23"/>
    </row>
    <row r="713" spans="4:4" ht="15.75" customHeight="1" x14ac:dyDescent="0.25">
      <c r="D713" s="23"/>
    </row>
    <row r="714" spans="4:4" ht="15.75" customHeight="1" x14ac:dyDescent="0.25">
      <c r="D714" s="23"/>
    </row>
    <row r="715" spans="4:4" ht="15.75" customHeight="1" x14ac:dyDescent="0.25">
      <c r="D715" s="23"/>
    </row>
    <row r="716" spans="4:4" ht="15.75" customHeight="1" x14ac:dyDescent="0.25">
      <c r="D716" s="23"/>
    </row>
    <row r="717" spans="4:4" ht="15.75" customHeight="1" x14ac:dyDescent="0.25">
      <c r="D717" s="23"/>
    </row>
    <row r="718" spans="4:4" ht="15.75" customHeight="1" x14ac:dyDescent="0.25">
      <c r="D718" s="23"/>
    </row>
    <row r="719" spans="4:4" ht="15.75" customHeight="1" x14ac:dyDescent="0.25">
      <c r="D719" s="23"/>
    </row>
    <row r="720" spans="4:4" ht="15.75" customHeight="1" x14ac:dyDescent="0.25">
      <c r="D720" s="23"/>
    </row>
    <row r="721" spans="4:4" ht="15.75" customHeight="1" x14ac:dyDescent="0.25">
      <c r="D721" s="23"/>
    </row>
    <row r="722" spans="4:4" ht="15.75" customHeight="1" x14ac:dyDescent="0.25">
      <c r="D722" s="23"/>
    </row>
    <row r="723" spans="4:4" ht="15.75" customHeight="1" x14ac:dyDescent="0.25">
      <c r="D723" s="23"/>
    </row>
    <row r="724" spans="4:4" ht="15.75" customHeight="1" x14ac:dyDescent="0.25">
      <c r="D724" s="23"/>
    </row>
    <row r="725" spans="4:4" ht="15.75" customHeight="1" x14ac:dyDescent="0.25">
      <c r="D725" s="23"/>
    </row>
    <row r="726" spans="4:4" ht="15.75" customHeight="1" x14ac:dyDescent="0.25">
      <c r="D726" s="23"/>
    </row>
    <row r="727" spans="4:4" ht="15.75" customHeight="1" x14ac:dyDescent="0.25">
      <c r="D727" s="23"/>
    </row>
    <row r="728" spans="4:4" ht="15.75" customHeight="1" x14ac:dyDescent="0.25">
      <c r="D728" s="23"/>
    </row>
    <row r="729" spans="4:4" ht="15.75" customHeight="1" x14ac:dyDescent="0.25">
      <c r="D729" s="23"/>
    </row>
    <row r="730" spans="4:4" ht="15.75" customHeight="1" x14ac:dyDescent="0.25">
      <c r="D730" s="23"/>
    </row>
    <row r="731" spans="4:4" ht="15.75" customHeight="1" x14ac:dyDescent="0.25">
      <c r="D731" s="23"/>
    </row>
    <row r="732" spans="4:4" ht="15.75" customHeight="1" x14ac:dyDescent="0.25">
      <c r="D732" s="23"/>
    </row>
    <row r="733" spans="4:4" ht="15.75" customHeight="1" x14ac:dyDescent="0.25">
      <c r="D733" s="23"/>
    </row>
    <row r="734" spans="4:4" ht="15.75" customHeight="1" x14ac:dyDescent="0.25">
      <c r="D734" s="23"/>
    </row>
    <row r="735" spans="4:4" ht="15.75" customHeight="1" x14ac:dyDescent="0.25">
      <c r="D735" s="23"/>
    </row>
    <row r="736" spans="4:4" ht="15.75" customHeight="1" x14ac:dyDescent="0.25">
      <c r="D736" s="23"/>
    </row>
    <row r="737" spans="4:4" ht="15.75" customHeight="1" x14ac:dyDescent="0.25">
      <c r="D737" s="23"/>
    </row>
    <row r="738" spans="4:4" ht="15.75" customHeight="1" x14ac:dyDescent="0.25">
      <c r="D738" s="23"/>
    </row>
    <row r="739" spans="4:4" ht="15.75" customHeight="1" x14ac:dyDescent="0.25">
      <c r="D739" s="23"/>
    </row>
    <row r="740" spans="4:4" ht="15.75" customHeight="1" x14ac:dyDescent="0.25">
      <c r="D740" s="23"/>
    </row>
    <row r="741" spans="4:4" ht="15.75" customHeight="1" x14ac:dyDescent="0.25">
      <c r="D741" s="23"/>
    </row>
    <row r="742" spans="4:4" ht="15.75" customHeight="1" x14ac:dyDescent="0.25">
      <c r="D742" s="23"/>
    </row>
    <row r="743" spans="4:4" ht="15.75" customHeight="1" x14ac:dyDescent="0.25">
      <c r="D743" s="23"/>
    </row>
    <row r="744" spans="4:4" ht="15.75" customHeight="1" x14ac:dyDescent="0.25">
      <c r="D744" s="23"/>
    </row>
    <row r="745" spans="4:4" ht="15.75" customHeight="1" x14ac:dyDescent="0.25">
      <c r="D745" s="23"/>
    </row>
    <row r="746" spans="4:4" ht="15.75" customHeight="1" x14ac:dyDescent="0.25">
      <c r="D746" s="23"/>
    </row>
    <row r="747" spans="4:4" ht="15.75" customHeight="1" x14ac:dyDescent="0.25">
      <c r="D747" s="23"/>
    </row>
    <row r="748" spans="4:4" ht="15.75" customHeight="1" x14ac:dyDescent="0.25">
      <c r="D748" s="23"/>
    </row>
    <row r="749" spans="4:4" ht="15.75" customHeight="1" x14ac:dyDescent="0.25">
      <c r="D749" s="23"/>
    </row>
    <row r="750" spans="4:4" ht="15.75" customHeight="1" x14ac:dyDescent="0.25">
      <c r="D750" s="23"/>
    </row>
    <row r="751" spans="4:4" ht="15.75" customHeight="1" x14ac:dyDescent="0.25">
      <c r="D751" s="23"/>
    </row>
    <row r="752" spans="4:4" ht="15.75" customHeight="1" x14ac:dyDescent="0.25">
      <c r="D752" s="23"/>
    </row>
    <row r="753" spans="4:4" ht="15.75" customHeight="1" x14ac:dyDescent="0.25">
      <c r="D753" s="23"/>
    </row>
    <row r="754" spans="4:4" ht="15.75" customHeight="1" x14ac:dyDescent="0.25">
      <c r="D754" s="23"/>
    </row>
    <row r="755" spans="4:4" ht="15.75" customHeight="1" x14ac:dyDescent="0.25">
      <c r="D755" s="23"/>
    </row>
    <row r="756" spans="4:4" ht="15.75" customHeight="1" x14ac:dyDescent="0.25">
      <c r="D756" s="23"/>
    </row>
    <row r="757" spans="4:4" ht="15.75" customHeight="1" x14ac:dyDescent="0.25">
      <c r="D757" s="23"/>
    </row>
    <row r="758" spans="4:4" ht="15.75" customHeight="1" x14ac:dyDescent="0.25">
      <c r="D758" s="23"/>
    </row>
    <row r="759" spans="4:4" ht="15.75" customHeight="1" x14ac:dyDescent="0.25">
      <c r="D759" s="23"/>
    </row>
    <row r="760" spans="4:4" ht="15.75" customHeight="1" x14ac:dyDescent="0.25">
      <c r="D760" s="23"/>
    </row>
    <row r="761" spans="4:4" ht="15.75" customHeight="1" x14ac:dyDescent="0.25">
      <c r="D761" s="23"/>
    </row>
    <row r="762" spans="4:4" ht="15.75" customHeight="1" x14ac:dyDescent="0.25">
      <c r="D762" s="23"/>
    </row>
    <row r="763" spans="4:4" ht="15.75" customHeight="1" x14ac:dyDescent="0.25">
      <c r="D763" s="23"/>
    </row>
    <row r="764" spans="4:4" ht="15.75" customHeight="1" x14ac:dyDescent="0.25">
      <c r="D764" s="23"/>
    </row>
    <row r="765" spans="4:4" ht="15.75" customHeight="1" x14ac:dyDescent="0.25">
      <c r="D765" s="23"/>
    </row>
    <row r="766" spans="4:4" ht="15.75" customHeight="1" x14ac:dyDescent="0.25">
      <c r="D766" s="23"/>
    </row>
    <row r="767" spans="4:4" ht="15.75" customHeight="1" x14ac:dyDescent="0.25">
      <c r="D767" s="23"/>
    </row>
    <row r="768" spans="4:4" ht="15.75" customHeight="1" x14ac:dyDescent="0.25">
      <c r="D768" s="23"/>
    </row>
    <row r="769" spans="4:4" ht="15.75" customHeight="1" x14ac:dyDescent="0.25">
      <c r="D769" s="23"/>
    </row>
    <row r="770" spans="4:4" ht="15.75" customHeight="1" x14ac:dyDescent="0.25">
      <c r="D770" s="23"/>
    </row>
    <row r="771" spans="4:4" ht="15.75" customHeight="1" x14ac:dyDescent="0.25">
      <c r="D771" s="23"/>
    </row>
    <row r="772" spans="4:4" ht="15.75" customHeight="1" x14ac:dyDescent="0.25">
      <c r="D772" s="23"/>
    </row>
    <row r="773" spans="4:4" ht="15.75" customHeight="1" x14ac:dyDescent="0.25">
      <c r="D773" s="23"/>
    </row>
    <row r="774" spans="4:4" ht="15.75" customHeight="1" x14ac:dyDescent="0.25">
      <c r="D774" s="23"/>
    </row>
    <row r="775" spans="4:4" ht="15.75" customHeight="1" x14ac:dyDescent="0.25">
      <c r="D775" s="23"/>
    </row>
    <row r="776" spans="4:4" ht="15.75" customHeight="1" x14ac:dyDescent="0.25">
      <c r="D776" s="23"/>
    </row>
    <row r="777" spans="4:4" ht="15.75" customHeight="1" x14ac:dyDescent="0.25">
      <c r="D777" s="23"/>
    </row>
    <row r="778" spans="4:4" ht="15.75" customHeight="1" x14ac:dyDescent="0.25">
      <c r="D778" s="23"/>
    </row>
    <row r="779" spans="4:4" ht="15.75" customHeight="1" x14ac:dyDescent="0.25">
      <c r="D779" s="23"/>
    </row>
    <row r="780" spans="4:4" ht="15.75" customHeight="1" x14ac:dyDescent="0.25">
      <c r="D780" s="23"/>
    </row>
    <row r="781" spans="4:4" ht="15.75" customHeight="1" x14ac:dyDescent="0.25">
      <c r="D781" s="23"/>
    </row>
    <row r="782" spans="4:4" ht="15.75" customHeight="1" x14ac:dyDescent="0.25">
      <c r="D782" s="23"/>
    </row>
    <row r="783" spans="4:4" ht="15.75" customHeight="1" x14ac:dyDescent="0.25">
      <c r="D783" s="23"/>
    </row>
    <row r="784" spans="4:4" ht="15.75" customHeight="1" x14ac:dyDescent="0.25">
      <c r="D784" s="23"/>
    </row>
    <row r="785" spans="4:4" ht="15.75" customHeight="1" x14ac:dyDescent="0.25">
      <c r="D785" s="23"/>
    </row>
    <row r="786" spans="4:4" ht="15.75" customHeight="1" x14ac:dyDescent="0.25">
      <c r="D786" s="23"/>
    </row>
    <row r="787" spans="4:4" ht="15.75" customHeight="1" x14ac:dyDescent="0.25">
      <c r="D787" s="23"/>
    </row>
    <row r="788" spans="4:4" ht="15.75" customHeight="1" x14ac:dyDescent="0.25">
      <c r="D788" s="23"/>
    </row>
    <row r="789" spans="4:4" ht="15.75" customHeight="1" x14ac:dyDescent="0.25">
      <c r="D789" s="23"/>
    </row>
    <row r="790" spans="4:4" ht="15.75" customHeight="1" x14ac:dyDescent="0.25">
      <c r="D790" s="23"/>
    </row>
    <row r="791" spans="4:4" ht="15.75" customHeight="1" x14ac:dyDescent="0.25">
      <c r="D791" s="23"/>
    </row>
    <row r="792" spans="4:4" ht="15.75" customHeight="1" x14ac:dyDescent="0.25">
      <c r="D792" s="23"/>
    </row>
    <row r="793" spans="4:4" ht="15.75" customHeight="1" x14ac:dyDescent="0.25">
      <c r="D793" s="23"/>
    </row>
    <row r="794" spans="4:4" ht="15.75" customHeight="1" x14ac:dyDescent="0.25">
      <c r="D794" s="23"/>
    </row>
    <row r="795" spans="4:4" ht="15.75" customHeight="1" x14ac:dyDescent="0.25">
      <c r="D795" s="23"/>
    </row>
    <row r="796" spans="4:4" ht="15.75" customHeight="1" x14ac:dyDescent="0.25">
      <c r="D796" s="23"/>
    </row>
    <row r="797" spans="4:4" ht="15.75" customHeight="1" x14ac:dyDescent="0.25">
      <c r="D797" s="23"/>
    </row>
    <row r="798" spans="4:4" ht="15.75" customHeight="1" x14ac:dyDescent="0.25">
      <c r="D798" s="23"/>
    </row>
    <row r="799" spans="4:4" ht="15.75" customHeight="1" x14ac:dyDescent="0.25">
      <c r="D799" s="23"/>
    </row>
    <row r="800" spans="4:4" ht="15.75" customHeight="1" x14ac:dyDescent="0.25">
      <c r="D800" s="23"/>
    </row>
    <row r="801" spans="4:4" ht="15.75" customHeight="1" x14ac:dyDescent="0.25">
      <c r="D801" s="23"/>
    </row>
    <row r="802" spans="4:4" ht="15.75" customHeight="1" x14ac:dyDescent="0.25">
      <c r="D802" s="23"/>
    </row>
    <row r="803" spans="4:4" ht="15.75" customHeight="1" x14ac:dyDescent="0.25">
      <c r="D803" s="23"/>
    </row>
    <row r="804" spans="4:4" ht="15.75" customHeight="1" x14ac:dyDescent="0.25">
      <c r="D804" s="23"/>
    </row>
    <row r="805" spans="4:4" ht="15.75" customHeight="1" x14ac:dyDescent="0.25">
      <c r="D805" s="23"/>
    </row>
    <row r="806" spans="4:4" ht="15.75" customHeight="1" x14ac:dyDescent="0.25">
      <c r="D806" s="23"/>
    </row>
    <row r="807" spans="4:4" ht="15.75" customHeight="1" x14ac:dyDescent="0.25">
      <c r="D807" s="23"/>
    </row>
    <row r="808" spans="4:4" ht="15.75" customHeight="1" x14ac:dyDescent="0.25">
      <c r="D808" s="23"/>
    </row>
    <row r="809" spans="4:4" ht="15.75" customHeight="1" x14ac:dyDescent="0.25">
      <c r="D809" s="23"/>
    </row>
    <row r="810" spans="4:4" ht="15.75" customHeight="1" x14ac:dyDescent="0.25">
      <c r="D810" s="23"/>
    </row>
    <row r="811" spans="4:4" ht="15.75" customHeight="1" x14ac:dyDescent="0.25">
      <c r="D811" s="23"/>
    </row>
    <row r="812" spans="4:4" ht="15.75" customHeight="1" x14ac:dyDescent="0.25">
      <c r="D812" s="23"/>
    </row>
    <row r="813" spans="4:4" ht="15.75" customHeight="1" x14ac:dyDescent="0.25">
      <c r="D813" s="23"/>
    </row>
    <row r="814" spans="4:4" ht="15.75" customHeight="1" x14ac:dyDescent="0.25">
      <c r="D814" s="23"/>
    </row>
    <row r="815" spans="4:4" ht="15.75" customHeight="1" x14ac:dyDescent="0.25">
      <c r="D815" s="23"/>
    </row>
    <row r="816" spans="4:4" ht="15.75" customHeight="1" x14ac:dyDescent="0.25">
      <c r="D816" s="23"/>
    </row>
    <row r="817" spans="4:4" ht="15.75" customHeight="1" x14ac:dyDescent="0.25">
      <c r="D817" s="23"/>
    </row>
    <row r="818" spans="4:4" ht="15.75" customHeight="1" x14ac:dyDescent="0.25">
      <c r="D818" s="23"/>
    </row>
    <row r="819" spans="4:4" ht="15.75" customHeight="1" x14ac:dyDescent="0.25">
      <c r="D819" s="23"/>
    </row>
    <row r="820" spans="4:4" ht="15.75" customHeight="1" x14ac:dyDescent="0.25">
      <c r="D820" s="23"/>
    </row>
    <row r="821" spans="4:4" ht="15.75" customHeight="1" x14ac:dyDescent="0.25">
      <c r="D821" s="23"/>
    </row>
    <row r="822" spans="4:4" ht="15.75" customHeight="1" x14ac:dyDescent="0.25">
      <c r="D822" s="23"/>
    </row>
    <row r="823" spans="4:4" ht="15.75" customHeight="1" x14ac:dyDescent="0.25">
      <c r="D823" s="23"/>
    </row>
    <row r="824" spans="4:4" ht="15.75" customHeight="1" x14ac:dyDescent="0.25">
      <c r="D824" s="23"/>
    </row>
    <row r="825" spans="4:4" ht="15.75" customHeight="1" x14ac:dyDescent="0.25">
      <c r="D825" s="23"/>
    </row>
    <row r="826" spans="4:4" ht="15.75" customHeight="1" x14ac:dyDescent="0.25">
      <c r="D826" s="23"/>
    </row>
    <row r="827" spans="4:4" ht="15.75" customHeight="1" x14ac:dyDescent="0.25">
      <c r="D827" s="23"/>
    </row>
    <row r="828" spans="4:4" ht="15.75" customHeight="1" x14ac:dyDescent="0.25">
      <c r="D828" s="23"/>
    </row>
    <row r="829" spans="4:4" ht="15.75" customHeight="1" x14ac:dyDescent="0.25">
      <c r="D829" s="23"/>
    </row>
    <row r="830" spans="4:4" ht="15.75" customHeight="1" x14ac:dyDescent="0.25">
      <c r="D830" s="23"/>
    </row>
    <row r="831" spans="4:4" ht="15.75" customHeight="1" x14ac:dyDescent="0.25">
      <c r="D831" s="23"/>
    </row>
    <row r="832" spans="4:4" ht="15.75" customHeight="1" x14ac:dyDescent="0.25">
      <c r="D832" s="23"/>
    </row>
    <row r="833" spans="4:4" ht="15.75" customHeight="1" x14ac:dyDescent="0.25">
      <c r="D833" s="23"/>
    </row>
    <row r="834" spans="4:4" ht="15.75" customHeight="1" x14ac:dyDescent="0.25">
      <c r="D834" s="23"/>
    </row>
    <row r="835" spans="4:4" ht="15.75" customHeight="1" x14ac:dyDescent="0.25">
      <c r="D835" s="23"/>
    </row>
    <row r="836" spans="4:4" ht="15.75" customHeight="1" x14ac:dyDescent="0.25">
      <c r="D836" s="23"/>
    </row>
    <row r="837" spans="4:4" ht="15.75" customHeight="1" x14ac:dyDescent="0.25">
      <c r="D837" s="23"/>
    </row>
    <row r="838" spans="4:4" ht="15.75" customHeight="1" x14ac:dyDescent="0.25">
      <c r="D838" s="23"/>
    </row>
    <row r="839" spans="4:4" ht="15.75" customHeight="1" x14ac:dyDescent="0.25">
      <c r="D839" s="23"/>
    </row>
    <row r="840" spans="4:4" ht="15.75" customHeight="1" x14ac:dyDescent="0.25">
      <c r="D840" s="23"/>
    </row>
    <row r="841" spans="4:4" ht="15.75" customHeight="1" x14ac:dyDescent="0.25">
      <c r="D841" s="23"/>
    </row>
    <row r="842" spans="4:4" ht="15.75" customHeight="1" x14ac:dyDescent="0.25">
      <c r="D842" s="23"/>
    </row>
    <row r="843" spans="4:4" ht="15.75" customHeight="1" x14ac:dyDescent="0.25">
      <c r="D843" s="23"/>
    </row>
    <row r="844" spans="4:4" ht="15.75" customHeight="1" x14ac:dyDescent="0.25">
      <c r="D844" s="23"/>
    </row>
    <row r="845" spans="4:4" ht="15.75" customHeight="1" x14ac:dyDescent="0.25">
      <c r="D845" s="23"/>
    </row>
    <row r="846" spans="4:4" ht="15.75" customHeight="1" x14ac:dyDescent="0.25">
      <c r="D846" s="23"/>
    </row>
    <row r="847" spans="4:4" ht="15.75" customHeight="1" x14ac:dyDescent="0.25">
      <c r="D847" s="23"/>
    </row>
    <row r="848" spans="4:4" ht="15.75" customHeight="1" x14ac:dyDescent="0.25">
      <c r="D848" s="23"/>
    </row>
    <row r="849" spans="4:4" ht="15.75" customHeight="1" x14ac:dyDescent="0.25">
      <c r="D849" s="23"/>
    </row>
    <row r="850" spans="4:4" ht="15.75" customHeight="1" x14ac:dyDescent="0.25">
      <c r="D850" s="23"/>
    </row>
    <row r="851" spans="4:4" ht="15.75" customHeight="1" x14ac:dyDescent="0.25">
      <c r="D851" s="23"/>
    </row>
    <row r="852" spans="4:4" ht="15.75" customHeight="1" x14ac:dyDescent="0.25">
      <c r="D852" s="23"/>
    </row>
    <row r="853" spans="4:4" ht="15.75" customHeight="1" x14ac:dyDescent="0.25">
      <c r="D853" s="23"/>
    </row>
    <row r="854" spans="4:4" ht="15.75" customHeight="1" x14ac:dyDescent="0.25">
      <c r="D854" s="23"/>
    </row>
    <row r="855" spans="4:4" ht="15.75" customHeight="1" x14ac:dyDescent="0.25">
      <c r="D855" s="23"/>
    </row>
    <row r="856" spans="4:4" ht="15.75" customHeight="1" x14ac:dyDescent="0.25">
      <c r="D856" s="23"/>
    </row>
    <row r="857" spans="4:4" ht="15.75" customHeight="1" x14ac:dyDescent="0.25">
      <c r="D857" s="23"/>
    </row>
    <row r="858" spans="4:4" ht="15.75" customHeight="1" x14ac:dyDescent="0.25">
      <c r="D858" s="23"/>
    </row>
    <row r="859" spans="4:4" ht="15.75" customHeight="1" x14ac:dyDescent="0.25">
      <c r="D859" s="23"/>
    </row>
    <row r="860" spans="4:4" ht="15.75" customHeight="1" x14ac:dyDescent="0.25">
      <c r="D860" s="23"/>
    </row>
    <row r="861" spans="4:4" ht="15.75" customHeight="1" x14ac:dyDescent="0.25">
      <c r="D861" s="23"/>
    </row>
    <row r="862" spans="4:4" ht="15.75" customHeight="1" x14ac:dyDescent="0.25">
      <c r="D862" s="23"/>
    </row>
    <row r="863" spans="4:4" ht="15.75" customHeight="1" x14ac:dyDescent="0.25">
      <c r="D863" s="23"/>
    </row>
    <row r="864" spans="4:4" ht="15.75" customHeight="1" x14ac:dyDescent="0.25">
      <c r="D864" s="23"/>
    </row>
    <row r="865" spans="4:4" ht="15.75" customHeight="1" x14ac:dyDescent="0.25">
      <c r="D865" s="23"/>
    </row>
    <row r="866" spans="4:4" ht="15.75" customHeight="1" x14ac:dyDescent="0.25">
      <c r="D866" s="23"/>
    </row>
    <row r="867" spans="4:4" ht="15.75" customHeight="1" x14ac:dyDescent="0.25">
      <c r="D867" s="23"/>
    </row>
    <row r="868" spans="4:4" ht="15.75" customHeight="1" x14ac:dyDescent="0.25">
      <c r="D868" s="23"/>
    </row>
    <row r="869" spans="4:4" ht="15.75" customHeight="1" x14ac:dyDescent="0.25">
      <c r="D869" s="23"/>
    </row>
    <row r="870" spans="4:4" ht="15.75" customHeight="1" x14ac:dyDescent="0.25">
      <c r="D870" s="23"/>
    </row>
    <row r="871" spans="4:4" ht="15.75" customHeight="1" x14ac:dyDescent="0.25">
      <c r="D871" s="23"/>
    </row>
    <row r="872" spans="4:4" ht="15.75" customHeight="1" x14ac:dyDescent="0.25">
      <c r="D872" s="23"/>
    </row>
    <row r="873" spans="4:4" ht="15.75" customHeight="1" x14ac:dyDescent="0.25">
      <c r="D873" s="23"/>
    </row>
    <row r="874" spans="4:4" ht="15.75" customHeight="1" x14ac:dyDescent="0.25">
      <c r="D874" s="23"/>
    </row>
    <row r="875" spans="4:4" ht="15.75" customHeight="1" x14ac:dyDescent="0.25">
      <c r="D875" s="23"/>
    </row>
    <row r="876" spans="4:4" ht="15.75" customHeight="1" x14ac:dyDescent="0.25">
      <c r="D876" s="23"/>
    </row>
    <row r="877" spans="4:4" ht="15.75" customHeight="1" x14ac:dyDescent="0.25">
      <c r="D877" s="23"/>
    </row>
    <row r="878" spans="4:4" ht="15.75" customHeight="1" x14ac:dyDescent="0.25">
      <c r="D878" s="23"/>
    </row>
    <row r="879" spans="4:4" ht="15.75" customHeight="1" x14ac:dyDescent="0.25">
      <c r="D879" s="23"/>
    </row>
    <row r="880" spans="4:4" ht="15.75" customHeight="1" x14ac:dyDescent="0.25">
      <c r="D880" s="23"/>
    </row>
    <row r="881" spans="4:4" ht="15.75" customHeight="1" x14ac:dyDescent="0.25">
      <c r="D881" s="23"/>
    </row>
    <row r="882" spans="4:4" ht="15.75" customHeight="1" x14ac:dyDescent="0.25">
      <c r="D882" s="23"/>
    </row>
    <row r="883" spans="4:4" ht="15.75" customHeight="1" x14ac:dyDescent="0.25">
      <c r="D883" s="23"/>
    </row>
    <row r="884" spans="4:4" ht="15.75" customHeight="1" x14ac:dyDescent="0.25">
      <c r="D884" s="23"/>
    </row>
    <row r="885" spans="4:4" ht="15.75" customHeight="1" x14ac:dyDescent="0.25">
      <c r="D885" s="23"/>
    </row>
    <row r="886" spans="4:4" ht="15.75" customHeight="1" x14ac:dyDescent="0.25">
      <c r="D886" s="23"/>
    </row>
    <row r="887" spans="4:4" ht="15.75" customHeight="1" x14ac:dyDescent="0.25">
      <c r="D887" s="23"/>
    </row>
    <row r="888" spans="4:4" ht="15.75" customHeight="1" x14ac:dyDescent="0.25">
      <c r="D888" s="23"/>
    </row>
    <row r="889" spans="4:4" ht="15.75" customHeight="1" x14ac:dyDescent="0.25">
      <c r="D889" s="23"/>
    </row>
    <row r="890" spans="4:4" ht="15.75" customHeight="1" x14ac:dyDescent="0.25">
      <c r="D890" s="23"/>
    </row>
    <row r="891" spans="4:4" ht="15.75" customHeight="1" x14ac:dyDescent="0.25">
      <c r="D891" s="23"/>
    </row>
    <row r="892" spans="4:4" ht="15.75" customHeight="1" x14ac:dyDescent="0.25">
      <c r="D892" s="23"/>
    </row>
    <row r="893" spans="4:4" ht="15.75" customHeight="1" x14ac:dyDescent="0.25">
      <c r="D893" s="23"/>
    </row>
    <row r="894" spans="4:4" ht="15.75" customHeight="1" x14ac:dyDescent="0.25">
      <c r="D894" s="23"/>
    </row>
    <row r="895" spans="4:4" ht="15.75" customHeight="1" x14ac:dyDescent="0.25">
      <c r="D895" s="23"/>
    </row>
    <row r="896" spans="4:4" ht="15.75" customHeight="1" x14ac:dyDescent="0.25">
      <c r="D896" s="23"/>
    </row>
    <row r="897" spans="4:4" ht="15.75" customHeight="1" x14ac:dyDescent="0.25">
      <c r="D897" s="23"/>
    </row>
    <row r="898" spans="4:4" ht="15.75" customHeight="1" x14ac:dyDescent="0.25">
      <c r="D898" s="23"/>
    </row>
    <row r="899" spans="4:4" ht="15.75" customHeight="1" x14ac:dyDescent="0.25">
      <c r="D899" s="23"/>
    </row>
    <row r="900" spans="4:4" ht="15.75" customHeight="1" x14ac:dyDescent="0.25">
      <c r="D900" s="23"/>
    </row>
    <row r="901" spans="4:4" ht="15.75" customHeight="1" x14ac:dyDescent="0.25">
      <c r="D901" s="23"/>
    </row>
    <row r="902" spans="4:4" ht="15.75" customHeight="1" x14ac:dyDescent="0.25">
      <c r="D902" s="23"/>
    </row>
    <row r="903" spans="4:4" ht="15.75" customHeight="1" x14ac:dyDescent="0.25">
      <c r="D903" s="23"/>
    </row>
    <row r="904" spans="4:4" ht="15.75" customHeight="1" x14ac:dyDescent="0.25">
      <c r="D904" s="23"/>
    </row>
    <row r="905" spans="4:4" ht="15.75" customHeight="1" x14ac:dyDescent="0.25">
      <c r="D905" s="23"/>
    </row>
    <row r="906" spans="4:4" ht="15.75" customHeight="1" x14ac:dyDescent="0.25">
      <c r="D906" s="23"/>
    </row>
    <row r="907" spans="4:4" ht="15.75" customHeight="1" x14ac:dyDescent="0.25">
      <c r="D907" s="23"/>
    </row>
    <row r="908" spans="4:4" ht="15.75" customHeight="1" x14ac:dyDescent="0.25">
      <c r="D908" s="23"/>
    </row>
    <row r="909" spans="4:4" ht="15.75" customHeight="1" x14ac:dyDescent="0.25">
      <c r="D909" s="23"/>
    </row>
    <row r="910" spans="4:4" ht="15.75" customHeight="1" x14ac:dyDescent="0.25">
      <c r="D910" s="23"/>
    </row>
    <row r="911" spans="4:4" ht="15.75" customHeight="1" x14ac:dyDescent="0.25">
      <c r="D911" s="23"/>
    </row>
    <row r="912" spans="4:4" ht="15.75" customHeight="1" x14ac:dyDescent="0.25">
      <c r="D912" s="23"/>
    </row>
    <row r="913" spans="4:4" ht="15.75" customHeight="1" x14ac:dyDescent="0.25">
      <c r="D913" s="23"/>
    </row>
    <row r="914" spans="4:4" ht="15.75" customHeight="1" x14ac:dyDescent="0.25">
      <c r="D914" s="23"/>
    </row>
    <row r="915" spans="4:4" ht="15.75" customHeight="1" x14ac:dyDescent="0.25">
      <c r="D915" s="23"/>
    </row>
    <row r="916" spans="4:4" ht="15.75" customHeight="1" x14ac:dyDescent="0.25">
      <c r="D916" s="23"/>
    </row>
    <row r="917" spans="4:4" ht="15.75" customHeight="1" x14ac:dyDescent="0.25">
      <c r="D917" s="23"/>
    </row>
    <row r="918" spans="4:4" ht="15.75" customHeight="1" x14ac:dyDescent="0.25">
      <c r="D918" s="23"/>
    </row>
    <row r="919" spans="4:4" ht="15.75" customHeight="1" x14ac:dyDescent="0.25">
      <c r="D919" s="23"/>
    </row>
    <row r="920" spans="4:4" ht="15.75" customHeight="1" x14ac:dyDescent="0.25">
      <c r="D920" s="23"/>
    </row>
    <row r="921" spans="4:4" ht="15.75" customHeight="1" x14ac:dyDescent="0.25">
      <c r="D921" s="23"/>
    </row>
    <row r="922" spans="4:4" ht="15.75" customHeight="1" x14ac:dyDescent="0.25">
      <c r="D922" s="23"/>
    </row>
    <row r="923" spans="4:4" ht="15.75" customHeight="1" x14ac:dyDescent="0.25">
      <c r="D923" s="23"/>
    </row>
    <row r="924" spans="4:4" ht="15.75" customHeight="1" x14ac:dyDescent="0.25">
      <c r="D924" s="23"/>
    </row>
    <row r="925" spans="4:4" ht="15.75" customHeight="1" x14ac:dyDescent="0.25">
      <c r="D925" s="23"/>
    </row>
    <row r="926" spans="4:4" ht="15.75" customHeight="1" x14ac:dyDescent="0.25">
      <c r="D926" s="23"/>
    </row>
    <row r="927" spans="4:4" ht="15.75" customHeight="1" x14ac:dyDescent="0.25">
      <c r="D927" s="23"/>
    </row>
    <row r="928" spans="4:4" ht="15.75" customHeight="1" x14ac:dyDescent="0.25">
      <c r="D928" s="23"/>
    </row>
    <row r="929" spans="4:4" ht="15.75" customHeight="1" x14ac:dyDescent="0.25">
      <c r="D929" s="23"/>
    </row>
    <row r="930" spans="4:4" ht="15.75" customHeight="1" x14ac:dyDescent="0.25">
      <c r="D930" s="23"/>
    </row>
    <row r="931" spans="4:4" ht="15.75" customHeight="1" x14ac:dyDescent="0.25">
      <c r="D931" s="23"/>
    </row>
    <row r="932" spans="4:4" ht="15.75" customHeight="1" x14ac:dyDescent="0.25">
      <c r="D932" s="23"/>
    </row>
    <row r="933" spans="4:4" ht="15.75" customHeight="1" x14ac:dyDescent="0.25">
      <c r="D933" s="23"/>
    </row>
    <row r="934" spans="4:4" ht="15.75" customHeight="1" x14ac:dyDescent="0.25">
      <c r="D934" s="23"/>
    </row>
    <row r="935" spans="4:4" ht="15.75" customHeight="1" x14ac:dyDescent="0.25">
      <c r="D935" s="23"/>
    </row>
    <row r="936" spans="4:4" ht="15.75" customHeight="1" x14ac:dyDescent="0.25">
      <c r="D936" s="23"/>
    </row>
    <row r="937" spans="4:4" ht="15.75" customHeight="1" x14ac:dyDescent="0.25">
      <c r="D937" s="23"/>
    </row>
    <row r="938" spans="4:4" ht="15.75" customHeight="1" x14ac:dyDescent="0.25">
      <c r="D938" s="23"/>
    </row>
    <row r="939" spans="4:4" ht="15.75" customHeight="1" x14ac:dyDescent="0.25">
      <c r="D939" s="23"/>
    </row>
    <row r="940" spans="4:4" ht="15.75" customHeight="1" x14ac:dyDescent="0.25">
      <c r="D940" s="23"/>
    </row>
    <row r="941" spans="4:4" ht="15.75" customHeight="1" x14ac:dyDescent="0.25">
      <c r="D941" s="23"/>
    </row>
    <row r="942" spans="4:4" ht="15.75" customHeight="1" x14ac:dyDescent="0.25">
      <c r="D942" s="23"/>
    </row>
    <row r="943" spans="4:4" ht="15.75" customHeight="1" x14ac:dyDescent="0.25">
      <c r="D943" s="23"/>
    </row>
    <row r="944" spans="4:4" ht="15.75" customHeight="1" x14ac:dyDescent="0.25">
      <c r="D944" s="23"/>
    </row>
    <row r="945" spans="4:4" ht="15.75" customHeight="1" x14ac:dyDescent="0.25">
      <c r="D945" s="23"/>
    </row>
    <row r="946" spans="4:4" ht="15.75" customHeight="1" x14ac:dyDescent="0.25">
      <c r="D946" s="23"/>
    </row>
    <row r="947" spans="4:4" ht="15.75" customHeight="1" x14ac:dyDescent="0.25">
      <c r="D947" s="23"/>
    </row>
    <row r="948" spans="4:4" ht="15.75" customHeight="1" x14ac:dyDescent="0.25">
      <c r="D948" s="23"/>
    </row>
    <row r="949" spans="4:4" ht="15.75" customHeight="1" x14ac:dyDescent="0.25">
      <c r="D949" s="23"/>
    </row>
    <row r="950" spans="4:4" ht="15.75" customHeight="1" x14ac:dyDescent="0.25">
      <c r="D950" s="23"/>
    </row>
    <row r="951" spans="4:4" ht="15.75" customHeight="1" x14ac:dyDescent="0.25">
      <c r="D951" s="23"/>
    </row>
    <row r="952" spans="4:4" ht="15.75" customHeight="1" x14ac:dyDescent="0.25">
      <c r="D952" s="23"/>
    </row>
    <row r="953" spans="4:4" ht="15.75" customHeight="1" x14ac:dyDescent="0.25">
      <c r="D953" s="23"/>
    </row>
    <row r="954" spans="4:4" ht="15.75" customHeight="1" x14ac:dyDescent="0.25">
      <c r="D954" s="23"/>
    </row>
    <row r="955" spans="4:4" ht="15.75" customHeight="1" x14ac:dyDescent="0.25">
      <c r="D955" s="23"/>
    </row>
    <row r="956" spans="4:4" ht="15.75" customHeight="1" x14ac:dyDescent="0.25">
      <c r="D956" s="23"/>
    </row>
    <row r="957" spans="4:4" ht="15.75" customHeight="1" x14ac:dyDescent="0.25">
      <c r="D957" s="23"/>
    </row>
    <row r="958" spans="4:4" ht="15.75" customHeight="1" x14ac:dyDescent="0.25">
      <c r="D958" s="23"/>
    </row>
    <row r="959" spans="4:4" ht="15.75" customHeight="1" x14ac:dyDescent="0.25">
      <c r="D959" s="23"/>
    </row>
    <row r="960" spans="4:4" ht="15.75" customHeight="1" x14ac:dyDescent="0.25">
      <c r="D960" s="23"/>
    </row>
    <row r="961" spans="4:4" ht="15.75" customHeight="1" x14ac:dyDescent="0.25">
      <c r="D961" s="23"/>
    </row>
    <row r="962" spans="4:4" ht="15.75" customHeight="1" x14ac:dyDescent="0.25">
      <c r="D962" s="23"/>
    </row>
    <row r="963" spans="4:4" ht="15.75" customHeight="1" x14ac:dyDescent="0.25">
      <c r="D963" s="23"/>
    </row>
    <row r="964" spans="4:4" ht="15.75" customHeight="1" x14ac:dyDescent="0.25">
      <c r="D964" s="23"/>
    </row>
    <row r="965" spans="4:4" ht="15.75" customHeight="1" x14ac:dyDescent="0.25">
      <c r="D965" s="23"/>
    </row>
    <row r="966" spans="4:4" ht="15.75" customHeight="1" x14ac:dyDescent="0.25">
      <c r="D966" s="23"/>
    </row>
    <row r="967" spans="4:4" ht="15.75" customHeight="1" x14ac:dyDescent="0.25">
      <c r="D967" s="23"/>
    </row>
    <row r="968" spans="4:4" ht="15.75" customHeight="1" x14ac:dyDescent="0.25">
      <c r="D968" s="23"/>
    </row>
    <row r="969" spans="4:4" ht="15.75" customHeight="1" x14ac:dyDescent="0.25">
      <c r="D969" s="23"/>
    </row>
    <row r="970" spans="4:4" ht="15.75" customHeight="1" x14ac:dyDescent="0.25">
      <c r="D970" s="23"/>
    </row>
    <row r="971" spans="4:4" ht="15.75" customHeight="1" x14ac:dyDescent="0.25">
      <c r="D971" s="23"/>
    </row>
    <row r="972" spans="4:4" ht="15.75" customHeight="1" x14ac:dyDescent="0.25">
      <c r="D972" s="23"/>
    </row>
    <row r="973" spans="4:4" ht="15.75" customHeight="1" x14ac:dyDescent="0.25">
      <c r="D973" s="23"/>
    </row>
    <row r="974" spans="4:4" ht="15.75" customHeight="1" x14ac:dyDescent="0.25">
      <c r="D974" s="23"/>
    </row>
    <row r="975" spans="4:4" ht="15.75" customHeight="1" x14ac:dyDescent="0.25">
      <c r="D975" s="23"/>
    </row>
    <row r="976" spans="4:4" ht="15.75" customHeight="1" x14ac:dyDescent="0.25">
      <c r="D976" s="23"/>
    </row>
    <row r="977" spans="4:4" ht="15.75" customHeight="1" x14ac:dyDescent="0.25">
      <c r="D977" s="23"/>
    </row>
    <row r="978" spans="4:4" ht="15.75" customHeight="1" x14ac:dyDescent="0.25">
      <c r="D978" s="23"/>
    </row>
    <row r="979" spans="4:4" ht="15.75" customHeight="1" x14ac:dyDescent="0.25">
      <c r="D979" s="23"/>
    </row>
    <row r="980" spans="4:4" ht="15.75" customHeight="1" x14ac:dyDescent="0.25">
      <c r="D980" s="23"/>
    </row>
    <row r="981" spans="4:4" ht="15.75" customHeight="1" x14ac:dyDescent="0.25">
      <c r="D981" s="23"/>
    </row>
    <row r="982" spans="4:4" ht="15.75" customHeight="1" x14ac:dyDescent="0.25">
      <c r="D982" s="23"/>
    </row>
    <row r="983" spans="4:4" ht="15.75" customHeight="1" x14ac:dyDescent="0.25">
      <c r="D983" s="23"/>
    </row>
    <row r="984" spans="4:4" ht="15.75" customHeight="1" x14ac:dyDescent="0.25">
      <c r="D984" s="23"/>
    </row>
    <row r="985" spans="4:4" ht="15.75" customHeight="1" x14ac:dyDescent="0.25">
      <c r="D985" s="23"/>
    </row>
    <row r="986" spans="4:4" ht="15.75" customHeight="1" x14ac:dyDescent="0.25">
      <c r="D986" s="23"/>
    </row>
    <row r="987" spans="4:4" ht="15.75" customHeight="1" x14ac:dyDescent="0.25">
      <c r="D987" s="23"/>
    </row>
    <row r="988" spans="4:4" ht="15.75" customHeight="1" x14ac:dyDescent="0.25">
      <c r="D988" s="23"/>
    </row>
    <row r="989" spans="4:4" ht="15.75" customHeight="1" x14ac:dyDescent="0.25">
      <c r="D989" s="23"/>
    </row>
    <row r="990" spans="4:4" ht="15.75" customHeight="1" x14ac:dyDescent="0.25">
      <c r="D990" s="23"/>
    </row>
    <row r="991" spans="4:4" ht="15.75" customHeight="1" x14ac:dyDescent="0.25">
      <c r="D991" s="23"/>
    </row>
    <row r="992" spans="4:4" ht="15.75" customHeight="1" x14ac:dyDescent="0.25">
      <c r="D992" s="23"/>
    </row>
    <row r="993" spans="4:4" ht="15.75" customHeight="1" x14ac:dyDescent="0.25">
      <c r="D993" s="23"/>
    </row>
    <row r="994" spans="4:4" ht="15.75" customHeight="1" x14ac:dyDescent="0.25">
      <c r="D994" s="23"/>
    </row>
    <row r="995" spans="4:4" ht="15.75" customHeight="1" x14ac:dyDescent="0.25">
      <c r="D995" s="23"/>
    </row>
    <row r="996" spans="4:4" ht="15.75" customHeight="1" x14ac:dyDescent="0.25">
      <c r="D996" s="23"/>
    </row>
    <row r="997" spans="4:4" ht="15.75" customHeight="1" x14ac:dyDescent="0.25">
      <c r="D997" s="23"/>
    </row>
    <row r="998" spans="4:4" ht="15.75" customHeight="1" x14ac:dyDescent="0.25">
      <c r="D998" s="23"/>
    </row>
    <row r="999" spans="4:4" ht="15.75" customHeight="1" x14ac:dyDescent="0.25">
      <c r="D999" s="23"/>
    </row>
    <row r="1000" spans="4:4" ht="15.75" customHeight="1" x14ac:dyDescent="0.25">
      <c r="D1000" s="23"/>
    </row>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11"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6.75" customHeight="1" x14ac:dyDescent="0.25">
      <c r="A4" s="176" t="s">
        <v>66</v>
      </c>
      <c r="B4" s="139"/>
      <c r="C4" s="139"/>
      <c r="D4" s="194" t="s">
        <v>116</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117</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2"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96"/>
      <c r="C13" s="196"/>
      <c r="D13" s="196"/>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94" t="s">
        <v>82</v>
      </c>
      <c r="B14" s="8">
        <v>270.24</v>
      </c>
      <c r="C14" s="8"/>
      <c r="D14" s="134">
        <v>27910.720000000001</v>
      </c>
      <c r="E14" s="47">
        <v>1455</v>
      </c>
      <c r="F14" s="8"/>
      <c r="G14" s="9">
        <f t="shared" ref="G14:G23" si="0">IF(B14=0,"",B14/E14)</f>
        <v>0.18573195876288662</v>
      </c>
      <c r="H14" s="9" t="e">
        <f t="shared" ref="H14:H15" si="1">IF(B14=0,"",B14/F14)</f>
        <v>#DIV/0!</v>
      </c>
      <c r="I14" s="43">
        <f t="shared" ref="I14:I15" si="2">D14/B14</f>
        <v>103.28123149792776</v>
      </c>
      <c r="J14" s="80"/>
      <c r="K14" s="80"/>
      <c r="L14" s="80"/>
      <c r="M14" s="80"/>
      <c r="N14" s="80"/>
      <c r="O14" s="80"/>
      <c r="P14" s="80"/>
      <c r="Q14" s="80"/>
      <c r="R14" s="80"/>
      <c r="S14" s="80"/>
      <c r="T14" s="80"/>
      <c r="U14" s="80"/>
      <c r="V14" s="80"/>
      <c r="W14" s="80"/>
      <c r="X14" s="80"/>
      <c r="Y14" s="80"/>
      <c r="Z14" s="80"/>
    </row>
    <row r="15" spans="1:26" ht="19.5" customHeight="1" x14ac:dyDescent="0.25">
      <c r="A15" s="13" t="s">
        <v>83</v>
      </c>
      <c r="B15" s="8">
        <v>221.61</v>
      </c>
      <c r="C15" s="8"/>
      <c r="D15" s="134">
        <v>23623.08</v>
      </c>
      <c r="E15" s="47">
        <v>1455</v>
      </c>
      <c r="F15" s="11"/>
      <c r="G15" s="9">
        <f t="shared" si="0"/>
        <v>0.15230927835051547</v>
      </c>
      <c r="H15" s="12" t="e">
        <f t="shared" si="1"/>
        <v>#DIV/0!</v>
      </c>
      <c r="I15" s="43">
        <f t="shared" si="2"/>
        <v>106.59753621226479</v>
      </c>
      <c r="J15" s="80"/>
      <c r="K15" s="80"/>
      <c r="L15" s="80"/>
      <c r="M15" s="80"/>
      <c r="N15" s="80"/>
      <c r="O15" s="80"/>
      <c r="P15" s="80"/>
      <c r="Q15" s="80"/>
      <c r="R15" s="80"/>
      <c r="S15" s="80"/>
      <c r="T15" s="80"/>
      <c r="U15" s="80"/>
      <c r="V15" s="80"/>
      <c r="W15" s="80"/>
      <c r="X15" s="80"/>
      <c r="Y15" s="80"/>
      <c r="Z15" s="80"/>
    </row>
    <row r="16" spans="1:26" ht="19.5" customHeight="1" x14ac:dyDescent="0.25">
      <c r="A16" s="13" t="s">
        <v>84</v>
      </c>
      <c r="B16" s="8">
        <v>229.14</v>
      </c>
      <c r="C16" s="8"/>
      <c r="D16" s="134">
        <v>24404.639999999999</v>
      </c>
      <c r="E16" s="47">
        <v>1455</v>
      </c>
      <c r="F16" s="11"/>
      <c r="G16" s="9">
        <f t="shared" si="0"/>
        <v>0.15748453608247423</v>
      </c>
      <c r="H16" s="12" t="e">
        <f>IF(B17=0,"",B17/F16)</f>
        <v>#DIV/0!</v>
      </c>
      <c r="I16" s="43"/>
      <c r="J16" s="80"/>
      <c r="K16" s="80"/>
      <c r="L16" s="80"/>
      <c r="M16" s="80"/>
      <c r="N16" s="80"/>
      <c r="O16" s="80"/>
      <c r="P16" s="80"/>
      <c r="Q16" s="80"/>
      <c r="R16" s="80"/>
      <c r="S16" s="80"/>
      <c r="T16" s="80"/>
      <c r="U16" s="80"/>
      <c r="V16" s="80"/>
      <c r="W16" s="80"/>
      <c r="X16" s="80"/>
      <c r="Y16" s="80"/>
      <c r="Z16" s="80"/>
    </row>
    <row r="17" spans="1:26" ht="19.5" customHeight="1" x14ac:dyDescent="0.25">
      <c r="A17" s="94" t="s">
        <v>85</v>
      </c>
      <c r="B17" s="8">
        <v>217.12</v>
      </c>
      <c r="C17" s="8"/>
      <c r="D17" s="134">
        <v>23284.49</v>
      </c>
      <c r="E17" s="47">
        <v>1455</v>
      </c>
      <c r="F17" s="8"/>
      <c r="G17" s="9">
        <f t="shared" si="0"/>
        <v>0.14922336769759451</v>
      </c>
      <c r="H17" s="12" t="e">
        <f>IF(B18=0,"",B18/F17)</f>
        <v>#DIV/0!</v>
      </c>
      <c r="I17" s="43">
        <f>D17/B17</f>
        <v>107.24249263080324</v>
      </c>
      <c r="J17" s="80"/>
      <c r="K17" s="80"/>
      <c r="L17" s="80"/>
      <c r="M17" s="80"/>
      <c r="N17" s="80"/>
      <c r="O17" s="80"/>
      <c r="P17" s="80"/>
      <c r="Q17" s="80"/>
      <c r="R17" s="80"/>
      <c r="S17" s="80"/>
      <c r="T17" s="80"/>
      <c r="U17" s="80"/>
      <c r="V17" s="80"/>
      <c r="W17" s="80"/>
      <c r="X17" s="80"/>
      <c r="Y17" s="80"/>
      <c r="Z17" s="80"/>
    </row>
    <row r="18" spans="1:26" ht="19.5" customHeight="1" x14ac:dyDescent="0.25">
      <c r="A18" s="94" t="s">
        <v>86</v>
      </c>
      <c r="B18" s="8">
        <v>220.87</v>
      </c>
      <c r="C18" s="8"/>
      <c r="D18" s="134">
        <v>23935.599999999999</v>
      </c>
      <c r="E18" s="47">
        <v>1455</v>
      </c>
      <c r="F18" s="8"/>
      <c r="G18" s="9">
        <f t="shared" si="0"/>
        <v>0.15180068728522336</v>
      </c>
      <c r="H18" s="9" t="e">
        <f t="shared" ref="H18:H25" si="3">IF(B18=0,"",B18/F18)</f>
        <v>#DIV/0!</v>
      </c>
      <c r="I18" s="92">
        <f>AVERAGE(I14:I17)</f>
        <v>105.70708678033195</v>
      </c>
      <c r="J18" s="80"/>
      <c r="K18" s="80"/>
      <c r="L18" s="80"/>
      <c r="M18" s="80"/>
      <c r="N18" s="80"/>
      <c r="O18" s="80"/>
      <c r="P18" s="80"/>
      <c r="Q18" s="80"/>
      <c r="R18" s="80"/>
      <c r="S18" s="80"/>
      <c r="T18" s="80"/>
      <c r="U18" s="80"/>
      <c r="V18" s="80"/>
      <c r="W18" s="80"/>
      <c r="X18" s="80"/>
      <c r="Y18" s="80"/>
      <c r="Z18" s="80"/>
    </row>
    <row r="19" spans="1:26" ht="19.5" customHeight="1" x14ac:dyDescent="0.25">
      <c r="A19" s="94" t="s">
        <v>87</v>
      </c>
      <c r="B19" s="8">
        <v>215.68</v>
      </c>
      <c r="C19" s="8"/>
      <c r="D19" s="134">
        <v>23387.34</v>
      </c>
      <c r="E19" s="47">
        <v>1455</v>
      </c>
      <c r="F19" s="8"/>
      <c r="G19" s="9">
        <f t="shared" si="0"/>
        <v>0.14823367697594503</v>
      </c>
      <c r="H19" s="9" t="e">
        <f t="shared" si="3"/>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14">
        <v>234.75</v>
      </c>
      <c r="C20" s="8"/>
      <c r="D20" s="135">
        <v>25258.3</v>
      </c>
      <c r="E20" s="47">
        <v>1455</v>
      </c>
      <c r="F20" s="11"/>
      <c r="G20" s="9">
        <f t="shared" si="0"/>
        <v>0.16134020618556702</v>
      </c>
      <c r="H20" s="12" t="e">
        <f t="shared" si="3"/>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14">
        <v>224.87</v>
      </c>
      <c r="C21" s="8"/>
      <c r="D21" s="135">
        <v>23969.29</v>
      </c>
      <c r="E21" s="47">
        <v>1455</v>
      </c>
      <c r="F21" s="8"/>
      <c r="G21" s="9">
        <f t="shared" si="0"/>
        <v>0.15454982817869417</v>
      </c>
      <c r="H21" s="9" t="e">
        <f t="shared" si="3"/>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8">
        <v>220.63</v>
      </c>
      <c r="C22" s="8"/>
      <c r="D22" s="134">
        <v>23528.95</v>
      </c>
      <c r="E22" s="47">
        <v>1455</v>
      </c>
      <c r="F22" s="8"/>
      <c r="G22" s="9">
        <f t="shared" si="0"/>
        <v>0.15163573883161513</v>
      </c>
      <c r="H22" s="9" t="e">
        <f t="shared" si="3"/>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8">
        <v>223.38</v>
      </c>
      <c r="C23" s="8"/>
      <c r="D23" s="134">
        <v>23663.07</v>
      </c>
      <c r="E23" s="47">
        <v>1455</v>
      </c>
      <c r="F23" s="8"/>
      <c r="G23" s="9">
        <f t="shared" si="0"/>
        <v>0.15352577319587629</v>
      </c>
      <c r="H23" s="9" t="e">
        <f t="shared" si="3"/>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145.16</v>
      </c>
      <c r="C24" s="8"/>
      <c r="D24" s="134">
        <v>15408.5</v>
      </c>
      <c r="E24" s="47">
        <v>1455</v>
      </c>
      <c r="F24" s="8"/>
      <c r="G24" s="9">
        <f>IF(B24=0,"",B24/D24)</f>
        <v>9.4207742479800113E-3</v>
      </c>
      <c r="H24" s="9" t="e">
        <f t="shared" si="3"/>
        <v>#DIV/0!</v>
      </c>
      <c r="I24" s="80"/>
      <c r="J24" s="80"/>
      <c r="K24" s="80"/>
      <c r="L24" s="80"/>
      <c r="M24" s="80"/>
      <c r="N24" s="80"/>
      <c r="O24" s="80"/>
      <c r="P24" s="80"/>
      <c r="Q24" s="80"/>
      <c r="R24" s="80"/>
      <c r="S24" s="80"/>
      <c r="T24" s="80"/>
      <c r="U24" s="80"/>
      <c r="V24" s="80"/>
      <c r="W24" s="80"/>
      <c r="X24" s="80"/>
      <c r="Y24" s="80"/>
      <c r="Z24" s="80"/>
    </row>
    <row r="25" spans="1:26" ht="19.5" customHeight="1" x14ac:dyDescent="0.25">
      <c r="A25" s="94" t="s">
        <v>93</v>
      </c>
      <c r="B25" s="9">
        <v>221.17</v>
      </c>
      <c r="C25" s="8"/>
      <c r="D25" s="134">
        <v>23162.62</v>
      </c>
      <c r="E25" s="47">
        <v>1455</v>
      </c>
      <c r="F25" s="8"/>
      <c r="G25" s="9">
        <f>IF(B25=0,"",B25/E25)</f>
        <v>0.15200687285223366</v>
      </c>
      <c r="H25" s="9" t="e">
        <f t="shared" si="3"/>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41">
        <f>IF(SUM(B14:B25)=0,"",SUM(B14:B25))</f>
        <v>2644.6200000000003</v>
      </c>
      <c r="C26" s="42" t="str">
        <f>IF(MAX(C14:C25)=0,"",MAX(C14:C25))</f>
        <v/>
      </c>
      <c r="D26" s="131">
        <f>IF(SUM(D14:D25)=0,"",SUM(D14:D25))</f>
        <v>281536.60000000003</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4">IF(SUM(B14:B25)=0,"",AVERAGE(B14:B25))</f>
        <v>220.38500000000002</v>
      </c>
      <c r="C27" s="20" t="str">
        <f t="shared" si="4"/>
        <v/>
      </c>
      <c r="D27" s="129">
        <f t="shared" si="4"/>
        <v>23461.383333333335</v>
      </c>
      <c r="E27" s="20">
        <f t="shared" si="4"/>
        <v>1455</v>
      </c>
      <c r="F27" s="20" t="str">
        <f t="shared" si="4"/>
        <v/>
      </c>
      <c r="G27" s="22">
        <f t="shared" si="4"/>
        <v>0.14393855822055046</v>
      </c>
      <c r="H27" s="22" t="e">
        <f t="shared" si="4"/>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10"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6" customHeight="1" x14ac:dyDescent="0.25">
      <c r="A4" s="176" t="s">
        <v>66</v>
      </c>
      <c r="B4" s="139"/>
      <c r="C4" s="139"/>
      <c r="D4" s="189" t="s">
        <v>118</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119</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2"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96"/>
      <c r="C13" s="196"/>
      <c r="D13" s="196"/>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94" t="s">
        <v>82</v>
      </c>
      <c r="B14" s="8">
        <v>2.2799999999999998</v>
      </c>
      <c r="C14" s="8"/>
      <c r="D14" s="128">
        <v>3582.6</v>
      </c>
      <c r="E14" s="47">
        <v>1455</v>
      </c>
      <c r="F14" s="8"/>
      <c r="G14" s="9">
        <f t="shared" ref="G14:G25" si="0">IF(B14=0,"",B14/E14)</f>
        <v>1.5670103092783503E-3</v>
      </c>
      <c r="H14" s="9" t="e">
        <f t="shared" ref="H14:H25" si="1">IF(B14=0,"",B14/F14)</f>
        <v>#DIV/0!</v>
      </c>
      <c r="I14" s="43">
        <f t="shared" ref="I14" si="2">D14/B14</f>
        <v>1571.3157894736844</v>
      </c>
      <c r="J14" s="80"/>
      <c r="K14" s="80"/>
      <c r="L14" s="80"/>
      <c r="M14" s="80"/>
      <c r="N14" s="80"/>
      <c r="O14" s="80"/>
      <c r="P14" s="80"/>
      <c r="Q14" s="80"/>
      <c r="R14" s="80"/>
      <c r="S14" s="80"/>
      <c r="T14" s="80"/>
      <c r="U14" s="80"/>
      <c r="V14" s="80"/>
      <c r="W14" s="80"/>
      <c r="X14" s="80"/>
      <c r="Y14" s="80"/>
      <c r="Z14" s="80"/>
    </row>
    <row r="15" spans="1:26" ht="19.5" customHeight="1" x14ac:dyDescent="0.25">
      <c r="A15" s="13" t="s">
        <v>83</v>
      </c>
      <c r="B15" s="8">
        <v>1.99</v>
      </c>
      <c r="C15" s="8"/>
      <c r="D15" s="125">
        <v>3666.13</v>
      </c>
      <c r="E15" s="47">
        <v>1455</v>
      </c>
      <c r="F15" s="11"/>
      <c r="G15" s="9">
        <f t="shared" si="0"/>
        <v>1.3676975945017182E-3</v>
      </c>
      <c r="H15" s="9" t="e">
        <f t="shared" si="1"/>
        <v>#DIV/0!</v>
      </c>
      <c r="I15" s="43">
        <f>D15/B15</f>
        <v>1842.2763819095478</v>
      </c>
      <c r="J15" s="80"/>
      <c r="K15" s="80"/>
      <c r="L15" s="80"/>
      <c r="M15" s="80"/>
      <c r="N15" s="80"/>
      <c r="O15" s="80"/>
      <c r="P15" s="80"/>
      <c r="Q15" s="80"/>
      <c r="R15" s="80"/>
      <c r="S15" s="80"/>
      <c r="T15" s="80"/>
      <c r="U15" s="80"/>
      <c r="V15" s="80"/>
      <c r="W15" s="80"/>
      <c r="X15" s="80"/>
      <c r="Y15" s="80"/>
      <c r="Z15" s="80"/>
    </row>
    <row r="16" spans="1:26" ht="19.5" customHeight="1" x14ac:dyDescent="0.25">
      <c r="A16" s="13" t="s">
        <v>84</v>
      </c>
      <c r="B16" s="8">
        <v>2.21</v>
      </c>
      <c r="C16" s="8"/>
      <c r="D16" s="125">
        <v>3666.13</v>
      </c>
      <c r="E16" s="47">
        <v>1455</v>
      </c>
      <c r="F16" s="11"/>
      <c r="G16" s="9">
        <f t="shared" si="0"/>
        <v>1.5189003436426117E-3</v>
      </c>
      <c r="H16" s="9" t="e">
        <f t="shared" si="1"/>
        <v>#DIV/0!</v>
      </c>
      <c r="I16" s="43"/>
      <c r="J16" s="80"/>
      <c r="K16" s="80"/>
      <c r="L16" s="80"/>
      <c r="M16" s="80"/>
      <c r="N16" s="80"/>
      <c r="O16" s="80"/>
      <c r="P16" s="80"/>
      <c r="Q16" s="80"/>
      <c r="R16" s="80"/>
      <c r="S16" s="80"/>
      <c r="T16" s="80"/>
      <c r="U16" s="80"/>
      <c r="V16" s="80"/>
      <c r="W16" s="80"/>
      <c r="X16" s="80"/>
      <c r="Y16" s="80"/>
      <c r="Z16" s="80"/>
    </row>
    <row r="17" spans="1:26" ht="19.5" customHeight="1" x14ac:dyDescent="0.25">
      <c r="A17" s="94" t="s">
        <v>85</v>
      </c>
      <c r="B17" s="8">
        <v>2.09</v>
      </c>
      <c r="C17" s="8"/>
      <c r="D17" s="125">
        <v>3683.48</v>
      </c>
      <c r="E17" s="47">
        <v>1455</v>
      </c>
      <c r="F17" s="8"/>
      <c r="G17" s="9">
        <f t="shared" si="0"/>
        <v>1.4364261168384879E-3</v>
      </c>
      <c r="H17" s="9" t="e">
        <f t="shared" si="1"/>
        <v>#DIV/0!</v>
      </c>
      <c r="I17" s="43">
        <f>D17/B17</f>
        <v>1762.4306220095696</v>
      </c>
      <c r="J17" s="80"/>
      <c r="K17" s="80"/>
      <c r="L17" s="80"/>
      <c r="M17" s="80"/>
      <c r="N17" s="80"/>
      <c r="O17" s="80"/>
      <c r="P17" s="80"/>
      <c r="Q17" s="80"/>
      <c r="R17" s="80"/>
      <c r="S17" s="80"/>
      <c r="T17" s="80"/>
      <c r="U17" s="80"/>
      <c r="V17" s="80"/>
      <c r="W17" s="80"/>
      <c r="X17" s="80"/>
      <c r="Y17" s="80"/>
      <c r="Z17" s="80"/>
    </row>
    <row r="18" spans="1:26" ht="19.5" customHeight="1" x14ac:dyDescent="0.25">
      <c r="A18" s="94" t="s">
        <v>86</v>
      </c>
      <c r="B18" s="8">
        <v>2.14</v>
      </c>
      <c r="C18" s="8"/>
      <c r="D18" s="125">
        <v>3718.18</v>
      </c>
      <c r="E18" s="47">
        <v>1455</v>
      </c>
      <c r="F18" s="8"/>
      <c r="G18" s="9">
        <f t="shared" si="0"/>
        <v>1.470790378006873E-3</v>
      </c>
      <c r="H18" s="9" t="e">
        <f t="shared" si="1"/>
        <v>#DIV/0!</v>
      </c>
      <c r="I18" s="92">
        <f>AVERAGE(I14:I17)</f>
        <v>1725.340931130934</v>
      </c>
      <c r="J18" s="80"/>
      <c r="K18" s="80"/>
      <c r="L18" s="80"/>
      <c r="M18" s="80"/>
      <c r="N18" s="80"/>
      <c r="O18" s="80"/>
      <c r="P18" s="80"/>
      <c r="Q18" s="80"/>
      <c r="R18" s="80"/>
      <c r="S18" s="80"/>
      <c r="T18" s="80"/>
      <c r="U18" s="80"/>
      <c r="V18" s="80"/>
      <c r="W18" s="80"/>
      <c r="X18" s="80"/>
      <c r="Y18" s="80"/>
      <c r="Z18" s="80"/>
    </row>
    <row r="19" spans="1:26" ht="19.5" customHeight="1" x14ac:dyDescent="0.25">
      <c r="A19" s="94" t="s">
        <v>87</v>
      </c>
      <c r="B19" s="8">
        <v>2.06</v>
      </c>
      <c r="C19" s="8"/>
      <c r="D19" s="125">
        <v>3718.18</v>
      </c>
      <c r="E19" s="47">
        <v>1455</v>
      </c>
      <c r="F19" s="8"/>
      <c r="G19" s="9">
        <f t="shared" si="0"/>
        <v>1.4158075601374571E-3</v>
      </c>
      <c r="H19" s="9" t="e">
        <f t="shared" si="1"/>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14">
        <v>2.14</v>
      </c>
      <c r="C20" s="8"/>
      <c r="D20" s="125">
        <v>3700.07</v>
      </c>
      <c r="E20" s="47">
        <v>1455</v>
      </c>
      <c r="F20" s="11"/>
      <c r="G20" s="9">
        <f t="shared" si="0"/>
        <v>1.470790378006873E-3</v>
      </c>
      <c r="H20" s="9" t="e">
        <f t="shared" si="1"/>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14">
        <v>2.16</v>
      </c>
      <c r="C21" s="8"/>
      <c r="D21" s="125">
        <v>3667.15</v>
      </c>
      <c r="E21" s="47">
        <v>1455</v>
      </c>
      <c r="F21" s="8"/>
      <c r="G21" s="9">
        <f t="shared" si="0"/>
        <v>1.4845360824742269E-3</v>
      </c>
      <c r="H21" s="9" t="e">
        <f t="shared" si="1"/>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14">
        <v>2.09</v>
      </c>
      <c r="C22" s="8"/>
      <c r="D22" s="128">
        <v>3667.15</v>
      </c>
      <c r="E22" s="47">
        <v>1455</v>
      </c>
      <c r="F22" s="8"/>
      <c r="G22" s="9">
        <f t="shared" si="0"/>
        <v>1.4364261168384879E-3</v>
      </c>
      <c r="H22" s="9" t="e">
        <f t="shared" si="1"/>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8">
        <v>2.52</v>
      </c>
      <c r="C23" s="8"/>
      <c r="D23" s="128">
        <v>3647.12</v>
      </c>
      <c r="E23" s="47">
        <v>1455</v>
      </c>
      <c r="F23" s="8"/>
      <c r="G23" s="9">
        <f t="shared" si="0"/>
        <v>1.7319587628865979E-3</v>
      </c>
      <c r="H23" s="9" t="e">
        <f t="shared" si="1"/>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2.08</v>
      </c>
      <c r="C24" s="8"/>
      <c r="D24" s="128">
        <v>3610.69</v>
      </c>
      <c r="E24" s="47">
        <v>1455</v>
      </c>
      <c r="F24" s="8"/>
      <c r="G24" s="9">
        <f t="shared" si="0"/>
        <v>1.429553264604811E-3</v>
      </c>
      <c r="H24" s="9" t="e">
        <f t="shared" si="1"/>
        <v>#DIV/0!</v>
      </c>
      <c r="I24" s="80"/>
      <c r="J24" s="80"/>
      <c r="K24" s="80"/>
      <c r="L24" s="80"/>
      <c r="M24" s="80"/>
      <c r="N24" s="80"/>
      <c r="O24" s="80"/>
      <c r="P24" s="80"/>
      <c r="Q24" s="80"/>
      <c r="R24" s="80"/>
      <c r="S24" s="80"/>
      <c r="T24" s="80"/>
      <c r="U24" s="80"/>
      <c r="V24" s="80"/>
      <c r="W24" s="80"/>
      <c r="X24" s="80"/>
      <c r="Y24" s="80"/>
      <c r="Z24" s="80"/>
    </row>
    <row r="25" spans="1:26" ht="19.5" customHeight="1" x14ac:dyDescent="0.25">
      <c r="A25" s="94" t="s">
        <v>93</v>
      </c>
      <c r="B25" s="9">
        <v>2.19</v>
      </c>
      <c r="C25" s="8"/>
      <c r="D25" s="128">
        <v>3610.69</v>
      </c>
      <c r="E25" s="47">
        <v>1455</v>
      </c>
      <c r="F25" s="8"/>
      <c r="G25" s="9">
        <f t="shared" si="0"/>
        <v>1.5051546391752577E-3</v>
      </c>
      <c r="H25" s="9" t="e">
        <f t="shared" si="1"/>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41">
        <f>IF(SUM(B14:B25)=0,"",SUM(B14:B25))</f>
        <v>25.95</v>
      </c>
      <c r="C26" s="42" t="str">
        <f>IF(MAX(C14:C25)=0,"",MAX(C14:C25))</f>
        <v/>
      </c>
      <c r="D26" s="131">
        <f>IF(SUM(D14:D25)=0,"",SUM(D14:D25))</f>
        <v>43937.570000000007</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IF(SUM(B14:B25)=0,"",AVERAGE(B14:B25))</f>
        <v>2.1625000000000001</v>
      </c>
      <c r="C27" s="20" t="str">
        <f t="shared" ref="C27:H27" si="3">IF(SUM(C14:C25)=0,"",AVERAGE(C14:C25))</f>
        <v/>
      </c>
      <c r="D27" s="129">
        <f t="shared" si="3"/>
        <v>3661.4641666666671</v>
      </c>
      <c r="E27" s="20">
        <f t="shared" si="3"/>
        <v>1455</v>
      </c>
      <c r="F27" s="20" t="str">
        <f t="shared" si="3"/>
        <v/>
      </c>
      <c r="G27" s="22">
        <f t="shared" si="3"/>
        <v>1.4862542955326463E-3</v>
      </c>
      <c r="H27" s="22" t="e">
        <f t="shared" si="3"/>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1"/>
  <sheetViews>
    <sheetView topLeftCell="A9" workbookViewId="0">
      <selection activeCell="E16" sqref="E16"/>
    </sheetView>
  </sheetViews>
  <sheetFormatPr baseColWidth="10" defaultColWidth="14.42578125" defaultRowHeight="15" customHeight="1" x14ac:dyDescent="0.25"/>
  <cols>
    <col min="1" max="1" width="6.28515625" customWidth="1"/>
    <col min="2" max="2" width="53.42578125" customWidth="1"/>
    <col min="3" max="7" width="13.7109375" customWidth="1"/>
    <col min="8" max="8" width="17.5703125" customWidth="1"/>
    <col min="9" max="9" width="15.7109375" customWidth="1"/>
    <col min="10" max="26" width="10.7109375" customWidth="1"/>
  </cols>
  <sheetData>
    <row r="1" spans="1:26" ht="19.5" customHeight="1" x14ac:dyDescent="0.3">
      <c r="A1" s="204" t="s">
        <v>120</v>
      </c>
      <c r="B1" s="139"/>
      <c r="C1" s="139"/>
      <c r="D1" s="139"/>
      <c r="E1" s="139"/>
      <c r="F1" s="139"/>
      <c r="G1" s="139"/>
      <c r="H1" s="139"/>
      <c r="I1" s="139"/>
      <c r="J1" s="80"/>
      <c r="K1" s="80"/>
      <c r="L1" s="80"/>
      <c r="M1" s="80"/>
      <c r="N1" s="80"/>
      <c r="O1" s="80"/>
      <c r="P1" s="80"/>
      <c r="Q1" s="80"/>
      <c r="R1" s="80"/>
      <c r="S1" s="80"/>
      <c r="T1" s="80"/>
      <c r="U1" s="80"/>
      <c r="V1" s="80"/>
      <c r="W1" s="80"/>
      <c r="X1" s="80"/>
      <c r="Y1" s="80"/>
      <c r="Z1" s="80"/>
    </row>
    <row r="2" spans="1:26" ht="19.5" customHeight="1" x14ac:dyDescent="0.25">
      <c r="A2" s="91"/>
      <c r="B2" s="91"/>
      <c r="C2" s="91"/>
      <c r="D2" s="91"/>
      <c r="E2" s="91"/>
      <c r="F2" s="91"/>
      <c r="G2" s="91"/>
      <c r="H2" s="91"/>
      <c r="I2" s="91"/>
      <c r="J2" s="80"/>
      <c r="K2" s="80"/>
      <c r="L2" s="80"/>
      <c r="M2" s="80"/>
      <c r="N2" s="80"/>
      <c r="O2" s="80"/>
      <c r="P2" s="80"/>
      <c r="Q2" s="80"/>
      <c r="R2" s="80"/>
      <c r="S2" s="80"/>
      <c r="T2" s="80"/>
      <c r="U2" s="80"/>
      <c r="V2" s="80"/>
      <c r="W2" s="80"/>
      <c r="X2" s="80"/>
      <c r="Y2" s="80"/>
      <c r="Z2" s="80"/>
    </row>
    <row r="3" spans="1:26" ht="19.5" customHeight="1" x14ac:dyDescent="0.25">
      <c r="A3" s="205" t="s">
        <v>65</v>
      </c>
      <c r="B3" s="139"/>
      <c r="C3" s="206" t="str">
        <f>IF('3-Datos generales'!H11="","",'3-Datos generales'!H11)</f>
        <v xml:space="preserve">Instituto Tecnológico de Costa Rica, Campus Tecnológico Local San Carlos </v>
      </c>
      <c r="D3" s="178"/>
      <c r="E3" s="178"/>
      <c r="F3" s="178"/>
      <c r="G3" s="178"/>
      <c r="H3" s="178"/>
      <c r="I3" s="178"/>
      <c r="J3" s="74"/>
      <c r="K3" s="74"/>
      <c r="L3" s="74"/>
      <c r="M3" s="74"/>
      <c r="N3" s="74"/>
      <c r="O3" s="74"/>
      <c r="P3" s="74"/>
      <c r="Q3" s="74"/>
      <c r="R3" s="74"/>
      <c r="S3" s="74"/>
      <c r="T3" s="74"/>
      <c r="U3" s="74"/>
      <c r="V3" s="74"/>
      <c r="W3" s="74"/>
      <c r="X3" s="74"/>
      <c r="Y3" s="74"/>
      <c r="Z3" s="74"/>
    </row>
    <row r="4" spans="1:26" ht="19.5" customHeight="1" x14ac:dyDescent="0.25">
      <c r="A4" s="207" t="s">
        <v>70</v>
      </c>
      <c r="B4" s="139"/>
      <c r="C4" s="208">
        <v>2022</v>
      </c>
      <c r="D4" s="145"/>
      <c r="E4" s="145"/>
      <c r="F4" s="145"/>
      <c r="G4" s="145"/>
      <c r="H4" s="145"/>
      <c r="I4" s="145"/>
      <c r="J4" s="80"/>
      <c r="K4" s="80"/>
      <c r="L4" s="80"/>
      <c r="M4" s="80"/>
      <c r="N4" s="80"/>
      <c r="O4" s="80"/>
      <c r="P4" s="80"/>
      <c r="Q4" s="80"/>
      <c r="R4" s="80"/>
      <c r="S4" s="80"/>
      <c r="T4" s="80"/>
      <c r="U4" s="80"/>
      <c r="V4" s="80"/>
      <c r="W4" s="80"/>
      <c r="X4" s="80"/>
      <c r="Y4" s="80"/>
      <c r="Z4" s="80"/>
    </row>
    <row r="5" spans="1:26" ht="19.5" customHeight="1" x14ac:dyDescent="0.25">
      <c r="A5" s="80"/>
      <c r="B5" s="80"/>
      <c r="C5" s="80"/>
      <c r="D5" s="80"/>
      <c r="E5" s="80"/>
      <c r="F5" s="80"/>
      <c r="G5" s="80"/>
      <c r="H5" s="80"/>
      <c r="I5" s="80"/>
      <c r="J5" s="80"/>
      <c r="K5" s="80"/>
      <c r="L5" s="80"/>
      <c r="M5" s="80"/>
      <c r="N5" s="80"/>
      <c r="O5" s="80"/>
      <c r="P5" s="80"/>
      <c r="Q5" s="80"/>
      <c r="R5" s="80"/>
      <c r="S5" s="80"/>
      <c r="T5" s="80"/>
      <c r="U5" s="80"/>
      <c r="V5" s="80"/>
      <c r="W5" s="80"/>
      <c r="X5" s="80"/>
      <c r="Y5" s="80"/>
      <c r="Z5" s="80"/>
    </row>
    <row r="6" spans="1:26" ht="19.5" customHeight="1" x14ac:dyDescent="0.25">
      <c r="A6" s="203" t="s">
        <v>140</v>
      </c>
      <c r="B6" s="145"/>
      <c r="C6" s="145"/>
      <c r="D6" s="145"/>
      <c r="E6" s="145"/>
      <c r="F6" s="145"/>
      <c r="G6" s="145"/>
      <c r="H6" s="145"/>
      <c r="I6" s="146"/>
      <c r="J6" s="74"/>
      <c r="K6" s="74"/>
      <c r="L6" s="74"/>
      <c r="M6" s="74"/>
      <c r="N6" s="74"/>
      <c r="O6" s="74"/>
      <c r="P6" s="74"/>
      <c r="Q6" s="74"/>
      <c r="R6" s="74"/>
      <c r="S6" s="74"/>
      <c r="T6" s="74"/>
      <c r="U6" s="74"/>
      <c r="V6" s="74"/>
      <c r="W6" s="74"/>
      <c r="X6" s="74"/>
      <c r="Y6" s="74"/>
      <c r="Z6" s="74"/>
    </row>
    <row r="7" spans="1:26" ht="19.5" customHeight="1" x14ac:dyDescent="0.25">
      <c r="A7" s="202" t="s">
        <v>122</v>
      </c>
      <c r="B7" s="209" t="s">
        <v>123</v>
      </c>
      <c r="C7" s="202" t="s">
        <v>124</v>
      </c>
      <c r="D7" s="202" t="s">
        <v>125</v>
      </c>
      <c r="E7" s="202" t="s">
        <v>126</v>
      </c>
      <c r="F7" s="202" t="s">
        <v>77</v>
      </c>
      <c r="G7" s="202" t="s">
        <v>78</v>
      </c>
      <c r="H7" s="201" t="s">
        <v>79</v>
      </c>
      <c r="I7" s="146"/>
      <c r="J7" s="74"/>
      <c r="K7" s="74"/>
      <c r="L7" s="74"/>
      <c r="M7" s="74"/>
      <c r="N7" s="74"/>
      <c r="O7" s="74"/>
      <c r="P7" s="74"/>
      <c r="Q7" s="74"/>
      <c r="R7" s="74"/>
      <c r="S7" s="74"/>
      <c r="T7" s="74"/>
      <c r="U7" s="74"/>
      <c r="V7" s="74"/>
      <c r="W7" s="74"/>
      <c r="X7" s="74"/>
      <c r="Y7" s="74"/>
      <c r="Z7" s="74"/>
    </row>
    <row r="8" spans="1:26" ht="92.25" customHeight="1" x14ac:dyDescent="0.25">
      <c r="A8" s="181"/>
      <c r="B8" s="181"/>
      <c r="C8" s="181"/>
      <c r="D8" s="181"/>
      <c r="E8" s="181"/>
      <c r="F8" s="181"/>
      <c r="G8" s="181"/>
      <c r="H8" s="44" t="s">
        <v>127</v>
      </c>
      <c r="I8" s="44" t="s">
        <v>128</v>
      </c>
      <c r="J8" s="74"/>
      <c r="K8" s="74"/>
      <c r="L8" s="74"/>
      <c r="M8" s="74"/>
      <c r="N8" s="74"/>
      <c r="O8" s="74"/>
      <c r="P8" s="74"/>
      <c r="Q8" s="74"/>
      <c r="R8" s="74"/>
      <c r="S8" s="74"/>
      <c r="T8" s="74"/>
      <c r="U8" s="74"/>
      <c r="V8" s="74"/>
      <c r="W8" s="74"/>
      <c r="X8" s="74"/>
      <c r="Y8" s="74"/>
      <c r="Z8" s="74"/>
    </row>
    <row r="9" spans="1:26" ht="30.75" customHeight="1" x14ac:dyDescent="0.25">
      <c r="A9" s="11">
        <v>1</v>
      </c>
      <c r="B9" s="45" t="str">
        <f>IF('4-4131'!D$4="","",'4-4131'!D$4)</f>
        <v>4131 Casas Agropecuario (Tomás y Jaime)/ ALAJUELA, SAN CARLOS, FLORENCIA, SANTA CLARA,SEÑAS: SANTA CLARA AGROPECUARIO///3462// Casa de prof Thomas Guzman</v>
      </c>
      <c r="C9" s="12">
        <f>'4-4131'!B27</f>
        <v>62.367500000000007</v>
      </c>
      <c r="D9" s="12" t="str">
        <f>'4-4131'!C26</f>
        <v/>
      </c>
      <c r="E9" s="46">
        <f>'4-4131'!D27</f>
        <v>6140.2475000000004</v>
      </c>
      <c r="F9" s="47">
        <v>1455</v>
      </c>
      <c r="G9" s="47" t="str">
        <f>'4-4131'!F27</f>
        <v/>
      </c>
      <c r="H9" s="12">
        <f>'4-4131'!G27</f>
        <v>4.2864261168384876E-2</v>
      </c>
      <c r="I9" s="12" t="e">
        <f>'4-4131'!H27</f>
        <v>#DIV/0!</v>
      </c>
      <c r="J9" s="74"/>
      <c r="K9" s="74"/>
      <c r="L9" s="74"/>
      <c r="M9" s="74"/>
      <c r="N9" s="74"/>
      <c r="O9" s="74"/>
      <c r="P9" s="74"/>
      <c r="Q9" s="74"/>
      <c r="R9" s="74"/>
      <c r="S9" s="74"/>
      <c r="T9" s="74"/>
      <c r="U9" s="74"/>
      <c r="V9" s="74"/>
      <c r="W9" s="74"/>
      <c r="X9" s="74"/>
      <c r="Y9" s="74"/>
      <c r="Z9" s="74"/>
    </row>
    <row r="10" spans="1:26" ht="19.5" customHeight="1" x14ac:dyDescent="0.25">
      <c r="A10" s="11">
        <v>2</v>
      </c>
      <c r="B10" s="45" t="str">
        <f>IF('5-4133'!D$4="","",'5-4133'!D$4)</f>
        <v>ALAJUELA, SAN CARLOS, FLORENCIA, SANTA CLARA,SEÑAS: SANTA CLARA SANTA CLARA4133///4243 // Casa de prof Jaime Galindo</v>
      </c>
      <c r="C10" s="12">
        <f>'5-4133'!B27</f>
        <v>132.57916666666668</v>
      </c>
      <c r="D10" s="12" t="str">
        <f>'5-4133'!C26</f>
        <v/>
      </c>
      <c r="E10" s="46">
        <f>'5-4133'!D27</f>
        <v>10904.752500000001</v>
      </c>
      <c r="F10" s="47">
        <v>1455</v>
      </c>
      <c r="G10" s="47" t="str">
        <f>'5-4133'!F27</f>
        <v/>
      </c>
      <c r="H10" s="12">
        <f>+'5-4133'!G27</f>
        <v>9.1119702176403208E-2</v>
      </c>
      <c r="I10" s="12" t="e">
        <f>'5-4133'!H27</f>
        <v>#DIV/0!</v>
      </c>
      <c r="J10" s="74"/>
      <c r="K10" s="74"/>
      <c r="L10" s="74"/>
      <c r="M10" s="74"/>
      <c r="N10" s="74"/>
      <c r="O10" s="74"/>
      <c r="P10" s="74"/>
      <c r="Q10" s="74"/>
      <c r="R10" s="74"/>
      <c r="S10" s="74"/>
      <c r="T10" s="74"/>
      <c r="U10" s="74"/>
      <c r="V10" s="74"/>
      <c r="W10" s="74"/>
      <c r="X10" s="74"/>
      <c r="Y10" s="74"/>
      <c r="Z10" s="74"/>
    </row>
    <row r="11" spans="1:26" ht="19.5" customHeight="1" x14ac:dyDescent="0.25">
      <c r="A11" s="11">
        <v>3</v>
      </c>
      <c r="B11" s="45" t="str">
        <f>IF('6-29007'!D$4="","",'6-29007'!D$4)</f>
        <v>Finca La Vega / ALAJUELA, SAN CARLOS, FLORENCIA, LA VEGA,SEÑAS: LA VEGA TECNOLOGICO///3809// Corral finca la Vega</v>
      </c>
      <c r="C11" s="12">
        <f>'6-29007'!B27</f>
        <v>66.363333333333344</v>
      </c>
      <c r="D11" s="12" t="str">
        <f>'6-29007'!C26</f>
        <v/>
      </c>
      <c r="E11" s="46">
        <f>'6-29007'!D27</f>
        <v>7385.3975</v>
      </c>
      <c r="F11" s="47">
        <v>1455</v>
      </c>
      <c r="G11" s="47" t="str">
        <f>'6-29007'!F27</f>
        <v/>
      </c>
      <c r="H11" s="12">
        <f>+'6-29007'!G27</f>
        <v>4.5610538373424971E-2</v>
      </c>
      <c r="I11" s="12" t="e">
        <f>'6-29007'!H27</f>
        <v>#DIV/0!</v>
      </c>
      <c r="J11" s="74"/>
      <c r="K11" s="74"/>
      <c r="L11" s="74"/>
      <c r="M11" s="74"/>
      <c r="N11" s="74"/>
      <c r="O11" s="74"/>
      <c r="P11" s="74"/>
      <c r="Q11" s="74"/>
      <c r="R11" s="74"/>
      <c r="S11" s="74"/>
      <c r="T11" s="74"/>
      <c r="U11" s="74"/>
      <c r="V11" s="74"/>
      <c r="W11" s="74"/>
      <c r="X11" s="74"/>
      <c r="Y11" s="74"/>
      <c r="Z11" s="74"/>
    </row>
    <row r="12" spans="1:26" ht="19.5" customHeight="1" x14ac:dyDescent="0.25">
      <c r="A12" s="11">
        <v>4</v>
      </c>
      <c r="B12" s="48" t="str">
        <f>IF('7-30375'!D$4="","",'7-30375'!D$4)</f>
        <v>ALAJUELA, SAN CARLOS, FLORENCIA, CUESTILLAS,SEÑAS: CUESTILLAS ITCR STA CLARA-Entrada principal del TEC
Producto</v>
      </c>
      <c r="C12" s="12">
        <f>'7-30375'!B27</f>
        <v>127582.68</v>
      </c>
      <c r="D12" s="12">
        <f>'7-30375'!C26</f>
        <v>518.4</v>
      </c>
      <c r="E12" s="46">
        <f>'7-30375'!D27</f>
        <v>11500723.083636364</v>
      </c>
      <c r="F12" s="47">
        <v>1455</v>
      </c>
      <c r="G12" s="47" t="str">
        <f>'7-30375'!F27</f>
        <v/>
      </c>
      <c r="H12" s="12">
        <f>+'7-30375'!G27</f>
        <v>87.685690721649493</v>
      </c>
      <c r="I12" s="12" t="e">
        <f>'7-30375'!H27</f>
        <v>#DIV/0!</v>
      </c>
      <c r="J12" s="74"/>
      <c r="K12" s="74"/>
      <c r="L12" s="74"/>
      <c r="M12" s="74"/>
      <c r="N12" s="74"/>
      <c r="O12" s="74"/>
      <c r="P12" s="74"/>
      <c r="Q12" s="74"/>
      <c r="R12" s="74"/>
      <c r="S12" s="74"/>
      <c r="T12" s="74"/>
      <c r="U12" s="74"/>
      <c r="V12" s="74"/>
      <c r="W12" s="74"/>
      <c r="X12" s="74"/>
      <c r="Y12" s="74"/>
      <c r="Z12" s="74"/>
    </row>
    <row r="13" spans="1:26" ht="19.5" customHeight="1" x14ac:dyDescent="0.25">
      <c r="A13" s="11">
        <v>5</v>
      </c>
      <c r="B13" s="48" t="str">
        <f>IF('8-30365'!D$4="","",'8-30365'!D$4)</f>
        <v>ALAJUELA, SAN CARLOS, FLORENCIA, CUESTILLAS,SEÑAS: CUESTILLAS 4135///4168-Planta Matanza</v>
      </c>
      <c r="C13" s="12">
        <f>'8-30365'!B27</f>
        <v>17372.764166666664</v>
      </c>
      <c r="D13" s="12">
        <f>'8-30365'!C26</f>
        <v>64.989999999999995</v>
      </c>
      <c r="E13" s="46">
        <f>'8-30365'!D27</f>
        <v>1815739.3674999999</v>
      </c>
      <c r="F13" s="47">
        <v>1455</v>
      </c>
      <c r="G13" s="47" t="str">
        <f>'8-30365'!F27</f>
        <v/>
      </c>
      <c r="H13" s="12">
        <f>+'8-30365'!G27</f>
        <v>11.782340206185568</v>
      </c>
      <c r="I13" s="12" t="e">
        <f>'8-30365'!H27</f>
        <v>#DIV/0!</v>
      </c>
      <c r="J13" s="74"/>
      <c r="K13" s="74"/>
      <c r="L13" s="74"/>
      <c r="M13" s="74"/>
      <c r="N13" s="74"/>
      <c r="O13" s="74"/>
      <c r="P13" s="74"/>
      <c r="Q13" s="74"/>
      <c r="R13" s="74"/>
      <c r="S13" s="74"/>
      <c r="T13" s="74"/>
      <c r="U13" s="74"/>
      <c r="V13" s="74"/>
      <c r="W13" s="74"/>
      <c r="X13" s="74"/>
      <c r="Y13" s="74"/>
      <c r="Z13" s="74"/>
    </row>
    <row r="14" spans="1:26" ht="19.5" customHeight="1" x14ac:dyDescent="0.25">
      <c r="A14" s="11">
        <v>6</v>
      </c>
      <c r="B14" s="48" t="str">
        <f>IF('9-41260'!D$4="","",'9-41260'!D$4)</f>
        <v>Finca La Balsa / ALAJUELA, SAN CARLOS, FLORENCIA, SANTA CLARA,SEÑAS: SANTA CLARA 4208///4320// Casa Finca la Balsa</v>
      </c>
      <c r="C14" s="12">
        <f>'9-41260'!B27</f>
        <v>368.9708333333333</v>
      </c>
      <c r="D14" s="12" t="str">
        <f>'9-41260'!C26</f>
        <v/>
      </c>
      <c r="E14" s="46">
        <f>'9-41260'!D27</f>
        <v>38871.832500000004</v>
      </c>
      <c r="F14" s="47">
        <v>1455</v>
      </c>
      <c r="G14" s="47" t="str">
        <f>'9-41260'!F27</f>
        <v/>
      </c>
      <c r="H14" s="12">
        <f>+'9-41260'!G27</f>
        <v>0.25358820160366552</v>
      </c>
      <c r="I14" s="12" t="e">
        <f>'9-41260'!H27</f>
        <v>#DIV/0!</v>
      </c>
      <c r="J14" s="74"/>
      <c r="K14" s="74"/>
      <c r="L14" s="74"/>
      <c r="M14" s="74"/>
      <c r="N14" s="74"/>
      <c r="O14" s="74"/>
      <c r="P14" s="74"/>
      <c r="Q14" s="74"/>
      <c r="R14" s="74"/>
      <c r="S14" s="74"/>
      <c r="T14" s="74"/>
      <c r="U14" s="74"/>
      <c r="V14" s="74"/>
      <c r="W14" s="74"/>
      <c r="X14" s="74"/>
      <c r="Y14" s="74"/>
      <c r="Z14" s="74"/>
    </row>
    <row r="15" spans="1:26" ht="19.5" customHeight="1" x14ac:dyDescent="0.25">
      <c r="A15" s="11">
        <v>7</v>
      </c>
      <c r="B15" s="48" t="str">
        <f>IF('10-39742'!D$4="","",'10-39742'!D$4)</f>
        <v>Finca La Vega ALAJUELA, SAN CARLOS, FLORENCIA, LA VEGA,SEÑAS: LA VEGA 4137///3692 Casa finca la Vega</v>
      </c>
      <c r="C15" s="12">
        <f>'10-39742'!B27</f>
        <v>401.93250000000006</v>
      </c>
      <c r="D15" s="12" t="str">
        <f>'10-39742'!C26</f>
        <v/>
      </c>
      <c r="E15" s="46">
        <f>'10-39742'!D27</f>
        <v>40201.70166666666</v>
      </c>
      <c r="F15" s="47">
        <v>1455</v>
      </c>
      <c r="G15" s="47" t="str">
        <f>'10-39742'!F27</f>
        <v/>
      </c>
      <c r="H15" s="12">
        <f>+'10-39742'!G27</f>
        <v>0.27624226804123714</v>
      </c>
      <c r="I15" s="12" t="e">
        <f>'10-39742'!H27</f>
        <v>#DIV/0!</v>
      </c>
      <c r="J15" s="74"/>
      <c r="K15" s="74"/>
      <c r="L15" s="74"/>
      <c r="M15" s="74"/>
      <c r="N15" s="74"/>
      <c r="O15" s="74"/>
      <c r="P15" s="74"/>
      <c r="Q15" s="74"/>
      <c r="R15" s="74"/>
      <c r="S15" s="74"/>
      <c r="T15" s="74"/>
      <c r="U15" s="74"/>
      <c r="V15" s="74"/>
      <c r="W15" s="74"/>
      <c r="X15" s="74"/>
      <c r="Y15" s="74"/>
      <c r="Z15" s="74"/>
    </row>
    <row r="16" spans="1:26" ht="19.5" customHeight="1" x14ac:dyDescent="0.25">
      <c r="A16" s="11">
        <v>8</v>
      </c>
      <c r="B16" s="45" t="str">
        <f>IF('11-43684'!D$4="","",'11-43684'!D$4)</f>
        <v>ALAJUELA, SAN CARLOS, FLORENCIA, SANTA CLARA,SEÑAS: SANTA CLARA 4209///3934</v>
      </c>
      <c r="C16" s="12">
        <f>'11-43684'!B27</f>
        <v>107.67916666666667</v>
      </c>
      <c r="D16" s="12" t="str">
        <f>'11-43684'!C26</f>
        <v/>
      </c>
      <c r="E16" s="46">
        <f>'11-43684'!D27</f>
        <v>8672.2699999999986</v>
      </c>
      <c r="F16" s="47">
        <v>1455</v>
      </c>
      <c r="G16" s="47" t="str">
        <f>'11-43684'!F27</f>
        <v/>
      </c>
      <c r="H16" s="12">
        <f>+'11-43684'!G27</f>
        <v>7.4006300114547549E-2</v>
      </c>
      <c r="I16" s="12" t="e">
        <f>'11-43684'!H27</f>
        <v>#DIV/0!</v>
      </c>
      <c r="J16" s="74"/>
      <c r="K16" s="74"/>
      <c r="L16" s="74"/>
      <c r="M16" s="74"/>
      <c r="N16" s="74"/>
      <c r="O16" s="74"/>
      <c r="P16" s="74"/>
      <c r="Q16" s="74"/>
      <c r="R16" s="74"/>
      <c r="S16" s="74"/>
      <c r="T16" s="74"/>
      <c r="U16" s="74"/>
      <c r="V16" s="74"/>
      <c r="W16" s="74"/>
      <c r="X16" s="74"/>
      <c r="Y16" s="74"/>
      <c r="Z16" s="74"/>
    </row>
    <row r="17" spans="1:26" ht="19.5" customHeight="1" x14ac:dyDescent="0.25">
      <c r="A17" s="49">
        <v>9</v>
      </c>
      <c r="B17" s="50" t="str">
        <f>IF('12-224237'!D$4="","",'12-224237'!D$4)</f>
        <v>ALAJUELA, SAN CARLOS, FLORENCIA, SANTA CLARA,SEÑAS: EN EL INSTITUTO TECNOLOGICO// Luces parqueo CTC</v>
      </c>
      <c r="C17" s="12">
        <f>'12-224237'!B27</f>
        <v>220.38500000000002</v>
      </c>
      <c r="D17" s="12" t="str">
        <f>'12-224237'!C26</f>
        <v/>
      </c>
      <c r="E17" s="46">
        <f>'12-224237'!D27</f>
        <v>23461.383333333335</v>
      </c>
      <c r="F17" s="47">
        <v>1455</v>
      </c>
      <c r="G17" s="47" t="str">
        <f>'12-224237'!F27</f>
        <v/>
      </c>
      <c r="H17" s="12">
        <f>+'12-224237'!G27</f>
        <v>0.14393855822055046</v>
      </c>
      <c r="I17" s="12" t="e">
        <f>'12-224237'!H27</f>
        <v>#DIV/0!</v>
      </c>
      <c r="J17" s="74"/>
      <c r="K17" s="74"/>
      <c r="L17" s="74"/>
      <c r="M17" s="74"/>
      <c r="N17" s="74"/>
      <c r="O17" s="74"/>
      <c r="P17" s="74"/>
      <c r="Q17" s="74"/>
      <c r="R17" s="74"/>
      <c r="S17" s="74"/>
      <c r="T17" s="74"/>
      <c r="U17" s="74"/>
      <c r="V17" s="74"/>
      <c r="W17" s="74"/>
      <c r="X17" s="74"/>
      <c r="Y17" s="74"/>
      <c r="Z17" s="74"/>
    </row>
    <row r="18" spans="1:26" ht="19.5" customHeight="1" x14ac:dyDescent="0.25">
      <c r="A18" s="11">
        <v>10</v>
      </c>
      <c r="B18" s="48" t="s">
        <v>129</v>
      </c>
      <c r="C18" s="51">
        <f>+'13-400333'!B27</f>
        <v>2.1625000000000001</v>
      </c>
      <c r="D18" s="12"/>
      <c r="E18" s="46">
        <f>+'13-400333'!D27</f>
        <v>3661.4641666666671</v>
      </c>
      <c r="F18" s="47">
        <v>1455</v>
      </c>
      <c r="G18" s="47"/>
      <c r="H18" s="12">
        <f>+'13-400333'!G27</f>
        <v>1.4862542955326463E-3</v>
      </c>
      <c r="I18" s="12" t="e">
        <f>+'13-400333'!H27</f>
        <v>#DIV/0!</v>
      </c>
      <c r="J18" s="74"/>
      <c r="K18" s="74"/>
      <c r="L18" s="74"/>
      <c r="M18" s="74"/>
      <c r="N18" s="74"/>
      <c r="O18" s="74"/>
      <c r="P18" s="74"/>
      <c r="Q18" s="74"/>
      <c r="R18" s="74"/>
      <c r="S18" s="74"/>
      <c r="T18" s="74"/>
      <c r="U18" s="74"/>
      <c r="V18" s="74"/>
      <c r="W18" s="74"/>
      <c r="X18" s="74"/>
      <c r="Y18" s="74"/>
      <c r="Z18" s="74"/>
    </row>
    <row r="19" spans="1:26" ht="19.5" customHeight="1" x14ac:dyDescent="0.25">
      <c r="A19" s="199" t="s">
        <v>130</v>
      </c>
      <c r="B19" s="200"/>
      <c r="C19" s="52">
        <f>IF(SUM(C9:C17)=0,"",SUM(C9:C17))</f>
        <v>146315.72166666665</v>
      </c>
      <c r="D19" s="52">
        <f>IF(MAX(D9:D17)=0,"",MAX(D9:D17))</f>
        <v>518.4</v>
      </c>
      <c r="E19" s="53">
        <f t="shared" ref="E19:G19" si="0">IF(SUM(E9:E17)=0,"",SUM(E9:E17))</f>
        <v>13452100.036136363</v>
      </c>
      <c r="F19" s="52">
        <v>1310</v>
      </c>
      <c r="G19" s="52" t="str">
        <f t="shared" si="0"/>
        <v/>
      </c>
      <c r="H19" s="52" t="s">
        <v>95</v>
      </c>
      <c r="I19" s="52" t="s">
        <v>95</v>
      </c>
      <c r="J19" s="74"/>
      <c r="K19" s="74"/>
      <c r="L19" s="74"/>
      <c r="M19" s="74"/>
      <c r="N19" s="74"/>
      <c r="O19" s="74"/>
      <c r="P19" s="74"/>
      <c r="Q19" s="74"/>
      <c r="R19" s="74"/>
      <c r="S19" s="74"/>
      <c r="T19" s="74"/>
      <c r="U19" s="74"/>
      <c r="V19" s="74"/>
      <c r="W19" s="74"/>
      <c r="X19" s="74"/>
      <c r="Y19" s="74"/>
      <c r="Z19" s="74"/>
    </row>
    <row r="20" spans="1:26" ht="19.5" customHeight="1" x14ac:dyDescent="0.25">
      <c r="A20" s="201" t="s">
        <v>131</v>
      </c>
      <c r="B20" s="146"/>
      <c r="C20" s="52" t="s">
        <v>95</v>
      </c>
      <c r="D20" s="52" t="s">
        <v>95</v>
      </c>
      <c r="E20" s="52" t="s">
        <v>95</v>
      </c>
      <c r="F20" s="52" t="s">
        <v>95</v>
      </c>
      <c r="G20" s="52" t="s">
        <v>95</v>
      </c>
      <c r="H20" s="52">
        <f>C19/F19</f>
        <v>111.69139058524172</v>
      </c>
      <c r="I20" s="52" t="e">
        <f>C19/G19</f>
        <v>#VALUE!</v>
      </c>
      <c r="J20" s="74"/>
      <c r="K20" s="74"/>
      <c r="L20" s="74"/>
      <c r="M20" s="74"/>
      <c r="N20" s="74"/>
      <c r="O20" s="74"/>
      <c r="P20" s="74"/>
      <c r="Q20" s="74"/>
      <c r="R20" s="74"/>
      <c r="S20" s="74"/>
      <c r="T20" s="74"/>
      <c r="U20" s="74"/>
      <c r="V20" s="74"/>
      <c r="W20" s="74"/>
      <c r="X20" s="74"/>
      <c r="Y20" s="74"/>
      <c r="Z20" s="74"/>
    </row>
    <row r="21" spans="1:26" ht="19.5" customHeight="1" x14ac:dyDescent="0.25">
      <c r="A21" s="74"/>
      <c r="B21" s="105"/>
      <c r="C21" s="74"/>
      <c r="D21" s="74"/>
      <c r="E21" s="74"/>
      <c r="F21" s="74"/>
      <c r="G21" s="74"/>
      <c r="H21" s="74"/>
      <c r="I21" s="74"/>
      <c r="J21" s="74"/>
      <c r="K21" s="74"/>
      <c r="L21" s="74"/>
      <c r="M21" s="74"/>
      <c r="N21" s="74"/>
      <c r="O21" s="74"/>
      <c r="P21" s="74"/>
      <c r="Q21" s="74"/>
      <c r="R21" s="74"/>
      <c r="S21" s="74"/>
      <c r="T21" s="74"/>
      <c r="U21" s="74"/>
      <c r="V21" s="74"/>
      <c r="W21" s="74"/>
      <c r="X21" s="74"/>
      <c r="Y21" s="74"/>
      <c r="Z21" s="74"/>
    </row>
    <row r="22" spans="1:26" ht="19.5" customHeight="1" x14ac:dyDescent="0.25">
      <c r="A22" s="74"/>
      <c r="B22" s="105"/>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19.5" customHeight="1" x14ac:dyDescent="0.25">
      <c r="A23" s="74"/>
      <c r="B23" s="105"/>
      <c r="C23" s="74"/>
      <c r="D23" s="74"/>
      <c r="E23" s="74"/>
      <c r="F23" s="74"/>
      <c r="G23" s="74"/>
      <c r="H23" s="74"/>
      <c r="I23" s="74"/>
      <c r="J23" s="74"/>
      <c r="K23" s="74"/>
      <c r="L23" s="74"/>
      <c r="M23" s="74"/>
      <c r="N23" s="74"/>
      <c r="O23" s="74"/>
      <c r="P23" s="74"/>
      <c r="Q23" s="74"/>
      <c r="R23" s="74"/>
      <c r="S23" s="74"/>
      <c r="T23" s="74"/>
      <c r="U23" s="74"/>
      <c r="V23" s="74"/>
      <c r="W23" s="74"/>
      <c r="X23" s="74"/>
      <c r="Y23" s="74"/>
      <c r="Z23" s="74"/>
    </row>
    <row r="24" spans="1:26" ht="15.75" customHeight="1"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row>
    <row r="25" spans="1:26" ht="15.75" customHeight="1" x14ac:dyDescent="0.25">
      <c r="A25" s="175" t="s">
        <v>132</v>
      </c>
      <c r="B25" s="139"/>
      <c r="C25" s="139"/>
      <c r="D25" s="139"/>
      <c r="E25" s="139"/>
      <c r="F25" s="139"/>
      <c r="G25" s="139"/>
      <c r="H25" s="139"/>
      <c r="I25" s="139"/>
      <c r="J25" s="80"/>
      <c r="K25" s="80"/>
      <c r="L25" s="80"/>
      <c r="M25" s="80"/>
      <c r="N25" s="80"/>
      <c r="O25" s="80"/>
      <c r="P25" s="80"/>
      <c r="Q25" s="80"/>
      <c r="R25" s="80"/>
      <c r="S25" s="80"/>
      <c r="T25" s="80"/>
      <c r="U25" s="80"/>
      <c r="V25" s="80"/>
      <c r="W25" s="80"/>
      <c r="X25" s="80"/>
      <c r="Y25" s="80"/>
      <c r="Z25" s="80"/>
    </row>
    <row r="26" spans="1:26" ht="15.75" customHeight="1" x14ac:dyDescent="0.25">
      <c r="A26" s="85"/>
      <c r="B26" s="85"/>
      <c r="C26" s="85"/>
      <c r="D26" s="85"/>
      <c r="E26" s="85"/>
      <c r="F26" s="85"/>
      <c r="G26" s="85"/>
      <c r="H26" s="85"/>
      <c r="I26" s="85"/>
      <c r="J26" s="80"/>
      <c r="K26" s="80"/>
      <c r="L26" s="80"/>
      <c r="M26" s="80"/>
      <c r="N26" s="80"/>
      <c r="O26" s="80"/>
      <c r="P26" s="80"/>
      <c r="Q26" s="80"/>
      <c r="R26" s="80"/>
      <c r="S26" s="80"/>
      <c r="T26" s="80"/>
      <c r="U26" s="80"/>
      <c r="V26" s="80"/>
      <c r="W26" s="80"/>
      <c r="X26" s="80"/>
      <c r="Y26" s="80"/>
      <c r="Z26" s="80"/>
    </row>
    <row r="27" spans="1:26" ht="15.7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ht="15.75" customHeight="1" x14ac:dyDescent="0.25">
      <c r="A28" s="80" t="str">
        <f>IF('3-Datos generales'!H11="","",'3-Datos generales'!H11)</f>
        <v xml:space="preserve">Instituto Tecnológico de Costa Rica, Campus Tecnológico Local San Carlos </v>
      </c>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row r="230" spans="1:26" ht="15.75" customHeight="1" x14ac:dyDescent="0.25"/>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17">
    <mergeCell ref="A6:I6"/>
    <mergeCell ref="A7:A8"/>
    <mergeCell ref="H7:I7"/>
    <mergeCell ref="A1:I1"/>
    <mergeCell ref="A3:B3"/>
    <mergeCell ref="C3:I3"/>
    <mergeCell ref="A4:B4"/>
    <mergeCell ref="C4:I4"/>
    <mergeCell ref="B7:B8"/>
    <mergeCell ref="C7:C8"/>
    <mergeCell ref="A19:B19"/>
    <mergeCell ref="A20:B20"/>
    <mergeCell ref="A25:I25"/>
    <mergeCell ref="D7:D8"/>
    <mergeCell ref="E7:E8"/>
    <mergeCell ref="F7:F8"/>
    <mergeCell ref="G7:G8"/>
  </mergeCells>
  <printOptions horizontalCentered="1"/>
  <pageMargins left="0.25" right="0.25" top="0.75" bottom="0.75" header="0" footer="0"/>
  <pageSetup orientation="portrait"/>
  <headerFooter>
    <oddFooter>&amp;L&amp;A&amp;C&amp;D&amp;R&amp;P</oddFooter>
  </headerFooter>
  <rowBreaks count="1" manualBreakCount="1">
    <brk id="7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8"/>
  <sheetViews>
    <sheetView tabSelected="1" topLeftCell="A13" workbookViewId="0">
      <selection activeCell="B22" sqref="B22"/>
    </sheetView>
  </sheetViews>
  <sheetFormatPr baseColWidth="10" defaultColWidth="14.42578125" defaultRowHeight="15" customHeight="1" x14ac:dyDescent="0.25"/>
  <cols>
    <col min="1" max="1" width="25.28515625" customWidth="1"/>
    <col min="2" max="6" width="13.7109375" customWidth="1"/>
    <col min="7" max="8" width="21.140625" customWidth="1"/>
    <col min="9" max="26" width="10.7109375" customWidth="1"/>
  </cols>
  <sheetData>
    <row r="1" spans="1:26" ht="19.5" customHeight="1" x14ac:dyDescent="0.25">
      <c r="A1" s="210" t="s">
        <v>133</v>
      </c>
      <c r="B1" s="139"/>
      <c r="C1" s="139"/>
      <c r="D1" s="139"/>
      <c r="E1" s="139"/>
      <c r="F1" s="139"/>
      <c r="G1" s="139"/>
      <c r="H1" s="139"/>
      <c r="I1" s="74"/>
      <c r="J1" s="74"/>
      <c r="K1" s="74"/>
      <c r="L1" s="74"/>
      <c r="M1" s="74"/>
      <c r="N1" s="74"/>
      <c r="O1" s="74"/>
      <c r="P1" s="74"/>
      <c r="Q1" s="74"/>
      <c r="R1" s="74"/>
      <c r="S1" s="74"/>
      <c r="T1" s="74"/>
      <c r="U1" s="74"/>
      <c r="V1" s="74"/>
      <c r="W1" s="74"/>
      <c r="X1" s="74"/>
      <c r="Y1" s="74"/>
      <c r="Z1" s="74"/>
    </row>
    <row r="2" spans="1:26" ht="19.5" customHeight="1" x14ac:dyDescent="0.25">
      <c r="A2" s="106" t="s">
        <v>65</v>
      </c>
      <c r="B2" s="206" t="str">
        <f>IF('3-Datos generales'!H11="","",'3-Datos generales'!H11)</f>
        <v xml:space="preserve">Instituto Tecnológico de Costa Rica, Campus Tecnológico Local San Carlos </v>
      </c>
      <c r="C2" s="178"/>
      <c r="D2" s="178"/>
      <c r="E2" s="178"/>
      <c r="F2" s="178"/>
      <c r="G2" s="178"/>
      <c r="H2" s="178"/>
      <c r="I2" s="74"/>
      <c r="J2" s="74"/>
      <c r="K2" s="74"/>
      <c r="L2" s="74"/>
      <c r="M2" s="74"/>
      <c r="N2" s="74"/>
      <c r="O2" s="74"/>
      <c r="P2" s="74"/>
      <c r="Q2" s="74"/>
      <c r="R2" s="74"/>
      <c r="S2" s="74"/>
      <c r="T2" s="74"/>
      <c r="U2" s="74"/>
      <c r="V2" s="74"/>
      <c r="W2" s="74"/>
      <c r="X2" s="74"/>
      <c r="Y2" s="74"/>
      <c r="Z2" s="74"/>
    </row>
    <row r="3" spans="1:26" ht="19.5" customHeight="1" x14ac:dyDescent="0.25">
      <c r="A3" s="104" t="s">
        <v>70</v>
      </c>
      <c r="B3" s="208">
        <v>2022</v>
      </c>
      <c r="C3" s="145"/>
      <c r="D3" s="145"/>
      <c r="E3" s="145"/>
      <c r="F3" s="145"/>
      <c r="G3" s="145"/>
      <c r="H3" s="145"/>
      <c r="I3" s="80"/>
      <c r="J3" s="80"/>
      <c r="K3" s="80"/>
      <c r="L3" s="80"/>
      <c r="M3" s="80"/>
      <c r="N3" s="80"/>
      <c r="O3" s="80"/>
      <c r="P3" s="80"/>
      <c r="Q3" s="80"/>
      <c r="R3" s="80"/>
      <c r="S3" s="80"/>
      <c r="T3" s="80"/>
      <c r="U3" s="80"/>
      <c r="V3" s="80"/>
      <c r="W3" s="80"/>
      <c r="X3" s="80"/>
      <c r="Y3" s="80"/>
      <c r="Z3" s="80"/>
    </row>
    <row r="4" spans="1:26" ht="19.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row>
    <row r="5" spans="1:26" ht="19.5" customHeight="1" x14ac:dyDescent="0.25">
      <c r="A5" s="203" t="s">
        <v>121</v>
      </c>
      <c r="B5" s="145"/>
      <c r="C5" s="145"/>
      <c r="D5" s="145"/>
      <c r="E5" s="145"/>
      <c r="F5" s="145"/>
      <c r="G5" s="145"/>
      <c r="H5" s="146"/>
      <c r="I5" s="74"/>
      <c r="J5" s="74"/>
      <c r="K5" s="74"/>
      <c r="L5" s="74"/>
      <c r="M5" s="74"/>
      <c r="N5" s="74"/>
      <c r="O5" s="74"/>
      <c r="P5" s="74"/>
      <c r="Q5" s="74"/>
      <c r="R5" s="74"/>
      <c r="S5" s="74"/>
      <c r="T5" s="74"/>
      <c r="U5" s="74"/>
      <c r="V5" s="74"/>
      <c r="W5" s="74"/>
      <c r="X5" s="74"/>
      <c r="Y5" s="74"/>
      <c r="Z5" s="74"/>
    </row>
    <row r="6" spans="1:26" ht="19.5" customHeight="1" x14ac:dyDescent="0.25">
      <c r="A6" s="202" t="s">
        <v>73</v>
      </c>
      <c r="B6" s="202" t="s">
        <v>134</v>
      </c>
      <c r="C6" s="202" t="s">
        <v>135</v>
      </c>
      <c r="D6" s="202" t="s">
        <v>76</v>
      </c>
      <c r="E6" s="202" t="s">
        <v>77</v>
      </c>
      <c r="F6" s="202" t="s">
        <v>78</v>
      </c>
      <c r="G6" s="201" t="s">
        <v>79</v>
      </c>
      <c r="H6" s="146"/>
      <c r="I6" s="74"/>
      <c r="J6" s="74"/>
      <c r="K6" s="74"/>
      <c r="L6" s="74"/>
      <c r="M6" s="74"/>
      <c r="N6" s="74"/>
      <c r="O6" s="74"/>
      <c r="P6" s="74"/>
      <c r="Q6" s="74"/>
      <c r="R6" s="74"/>
      <c r="S6" s="74"/>
      <c r="T6" s="74"/>
      <c r="U6" s="74"/>
      <c r="V6" s="74"/>
      <c r="W6" s="74"/>
      <c r="X6" s="74"/>
      <c r="Y6" s="74"/>
      <c r="Z6" s="74"/>
    </row>
    <row r="7" spans="1:26" ht="66" customHeight="1" x14ac:dyDescent="0.25">
      <c r="A7" s="181"/>
      <c r="B7" s="181"/>
      <c r="C7" s="181"/>
      <c r="D7" s="181"/>
      <c r="E7" s="181"/>
      <c r="F7" s="181"/>
      <c r="G7" s="44" t="s">
        <v>136</v>
      </c>
      <c r="H7" s="44" t="s">
        <v>137</v>
      </c>
      <c r="I7" s="74"/>
      <c r="J7" s="74"/>
      <c r="K7" s="74"/>
      <c r="L7" s="74"/>
      <c r="M7" s="74"/>
      <c r="N7" s="74"/>
      <c r="O7" s="74"/>
      <c r="P7" s="74"/>
      <c r="Q7" s="74"/>
      <c r="R7" s="74"/>
      <c r="S7" s="74"/>
      <c r="T7" s="74"/>
      <c r="U7" s="74"/>
      <c r="V7" s="74"/>
      <c r="W7" s="74"/>
      <c r="X7" s="74"/>
      <c r="Y7" s="74"/>
      <c r="Z7" s="74"/>
    </row>
    <row r="8" spans="1:26" ht="19.5" customHeight="1" x14ac:dyDescent="0.25">
      <c r="A8" s="10" t="s">
        <v>138</v>
      </c>
      <c r="B8" s="107">
        <f>IF(SUM('4-4131'!B14+'5-4133'!B14+'6-29007'!B14+'7-30375'!B14+'8-30365'!B14+'9-41260'!B14+'10-39742'!B14+'11-43684'!B14+'12-224237'!B14+'13-400333'!B14)=0," ",('4-4131'!B14+'5-4133'!B14+'6-29007'!B14+'7-30375'!B14+'8-30365'!B14+'9-41260'!B14+'10-39742'!B14+'11-43684'!B14+'12-224237'!B14+'13-400333'!B14))</f>
        <v>118042.66000000002</v>
      </c>
      <c r="C8" s="54">
        <f>IF(SUM('4-4131'!C14+'5-4133'!C14+'6-29007'!C14+'7-30375'!C14+'8-30365'!C14+'9-41260'!C14+'10-39742'!C14+'11-43684'!C14+'12-224237'!C14)=0," ",('4-4131'!C14+'5-4133'!C14+'6-29007'!C14+'7-30375'!C14+'8-30365'!C14+'9-41260'!C14+'10-39742'!C14+'11-43684'!C14+'12-224237'!C14))</f>
        <v>418.72999999999996</v>
      </c>
      <c r="D8" s="55">
        <f>IF(SUM('4-4131'!D14+'5-4133'!D14+'6-29007'!D14+'7-30375'!D14+'8-30365'!D14+'9-41260'!D14+'10-39742'!D14+'11-43684'!D14+'12-224237'!D14+'13-400333'!D14)=0," ",('4-4131'!D14+'5-4133'!D14+'6-29007'!D14+'7-30375'!D14+'8-30365'!D14+'9-41260'!D14+'10-39742'!D14+'11-43684'!D14+'12-224237'!D14+'13-400333'!D14))</f>
        <v>11492723.859999999</v>
      </c>
      <c r="E8" s="54">
        <f>(IF(SUM('4-4131'!E14+'5-4133'!E14+'6-29007'!E14+'7-30375'!E14+'8-30365'!E14+'9-41260'!E14+'10-39742'!E14+'11-43684'!E14+'12-224237'!E14)=0," ",('4-4131'!E14+'5-4133'!E14+'6-29007'!E14+'7-30375'!E14+'8-30365'!E14+'9-41260'!E14+'10-39742'!E14+'11-43684'!E14+'12-224237'!E14)))/9</f>
        <v>1455</v>
      </c>
      <c r="F8" s="54" t="str">
        <f>IF(SUM('4-4131'!F14+'5-4133'!F14+'6-29007'!F14+'7-30375'!F14+'8-30365'!F14+'9-41260'!F14+'10-39742'!F14+'11-43684'!F14+'12-224237'!F14)=0," ",('4-4131'!F14+'5-4133'!F14+'6-29007'!F14+'7-30375'!F14+'8-30365'!F14+'9-41260'!F14+'10-39742'!F14+'11-43684'!F14+'12-224237'!F14))</f>
        <v xml:space="preserve"> </v>
      </c>
      <c r="G8" s="54">
        <f t="shared" ref="G8:G19" si="0">IF(B8=" "," ",B8/E8)</f>
        <v>81.128975945017189</v>
      </c>
      <c r="H8" s="54" t="e">
        <f>IF(B8=" "," ",B8/F8)</f>
        <v>#VALUE!</v>
      </c>
      <c r="I8" s="74"/>
      <c r="J8" s="74"/>
      <c r="K8" s="74"/>
      <c r="L8" s="74"/>
      <c r="M8" s="74"/>
      <c r="N8" s="74"/>
      <c r="O8" s="74"/>
      <c r="P8" s="74"/>
      <c r="Q8" s="74"/>
      <c r="R8" s="74"/>
      <c r="S8" s="74"/>
      <c r="T8" s="74"/>
      <c r="U8" s="74"/>
      <c r="V8" s="74"/>
      <c r="W8" s="74"/>
      <c r="X8" s="74"/>
      <c r="Y8" s="74"/>
      <c r="Z8" s="74"/>
    </row>
    <row r="9" spans="1:26" ht="19.5" customHeight="1" x14ac:dyDescent="0.25">
      <c r="A9" s="10" t="s">
        <v>83</v>
      </c>
      <c r="B9" s="107">
        <f>IF(SUM('4-4131'!B15+'5-4133'!B15+'6-29007'!B15+'7-30375'!B15+'8-30365'!B15+'9-41260'!B15+'10-39742'!B15+'11-43684'!B15+'12-224237'!B15+'13-400333'!B15)=0," ",('4-4131'!B15+'5-4133'!B15+'6-29007'!B15+'7-30375'!B15+'8-30365'!B15+'9-41260'!B15+'10-39742'!B15+'11-43684'!B15+'12-224237'!B15+'13-400333'!B15))</f>
        <v>120847.21999999999</v>
      </c>
      <c r="C9" s="56">
        <f>IF(SUM('4-4131'!C15+'5-4133'!C15+'6-29007'!C15+'7-30375'!C15+'8-30365'!C15+'9-41260'!C15+'10-39742'!C15+'11-43684'!C15+'12-224237'!C15)=0," ",('4-4131'!C15+'5-4133'!C15+'6-29007'!C15+'7-30375'!C15+'8-30365'!C15+'9-41260'!C15+'10-39742'!C15+'11-43684'!C15+'12-224237'!C15))</f>
        <v>382.15000000000003</v>
      </c>
      <c r="D9" s="55">
        <f>IF(SUM('4-4131'!D15+'5-4133'!D15+'6-29007'!D15+'7-30375'!D15+'8-30365'!D15+'9-41260'!D15+'10-39742'!D15+'11-43684'!D15+'12-224237'!D15+'13-400333'!D15)=0," ",('4-4131'!D15+'5-4133'!D15+'6-29007'!D15+'7-30375'!D15+'8-30365'!D15+'9-41260'!D15+'10-39742'!D15+'11-43684'!D15+'12-224237'!D15+'13-400333'!D15))</f>
        <v>11850969.070000002</v>
      </c>
      <c r="E9" s="54">
        <f>(IF(SUM('4-4131'!E15+'5-4133'!E15+'6-29007'!E15+'7-30375'!E15+'8-30365'!E15+'9-41260'!E15+'10-39742'!E15+'11-43684'!E15+'12-224237'!E15)=0," ",('4-4131'!E15+'5-4133'!E15+'6-29007'!E15+'7-30375'!E15+'8-30365'!E15+'9-41260'!E15+'10-39742'!E15+'11-43684'!E15+'12-224237'!E15)))/9</f>
        <v>1455</v>
      </c>
      <c r="F9" s="54" t="str">
        <f>IF(SUM('4-4131'!F15+'5-4133'!F15+'6-29007'!F15+'7-30375'!F15+'8-30365'!F15+'9-41260'!F15+'10-39742'!F15+'11-43684'!F15+'12-224237'!F15)=0," ",('4-4131'!F15+'5-4133'!F15+'6-29007'!F15+'7-30375'!F15+'8-30365'!F15+'9-41260'!F15+'10-39742'!F15+'11-43684'!F15+'12-224237'!F15))</f>
        <v xml:space="preserve"> </v>
      </c>
      <c r="G9" s="54">
        <f t="shared" si="0"/>
        <v>83.056508591065281</v>
      </c>
      <c r="H9" s="54" t="e">
        <f t="shared" ref="H9:H19" si="1">IF(B9=" "," ",B9/F9)</f>
        <v>#VALUE!</v>
      </c>
      <c r="I9" s="74"/>
      <c r="J9" s="74"/>
      <c r="K9" s="74"/>
      <c r="L9" s="74"/>
      <c r="M9" s="74"/>
      <c r="N9" s="74"/>
      <c r="O9" s="74"/>
      <c r="P9" s="74"/>
      <c r="Q9" s="74"/>
      <c r="R9" s="74"/>
      <c r="S9" s="74"/>
      <c r="T9" s="74"/>
      <c r="U9" s="74"/>
      <c r="V9" s="74"/>
      <c r="W9" s="74"/>
      <c r="X9" s="74"/>
      <c r="Y9" s="74"/>
      <c r="Z9" s="74"/>
    </row>
    <row r="10" spans="1:26" ht="19.5" customHeight="1" x14ac:dyDescent="0.25">
      <c r="A10" s="10" t="s">
        <v>84</v>
      </c>
      <c r="B10" s="107">
        <f>IF(SUM('4-4131'!B16+'5-4133'!B16+'6-29007'!B16+'7-30375'!B16+'8-30365'!B16+'9-41260'!B16+'10-39742'!B16+'11-43684'!B16+'12-224237'!B16+'13-400333'!B16)=0," ",('4-4131'!B16+'5-4133'!B16+'6-29007'!B16+'7-30375'!B16+'8-30365'!B16+'9-41260'!B16+'10-39742'!B16+'11-43684'!B16+'12-224237'!B16+'13-400333'!B16))</f>
        <v>139823.18</v>
      </c>
      <c r="C10" s="56">
        <f>IF(SUM('4-4131'!C16+'5-4133'!C16+'6-29007'!C16+'7-30375'!C16+'8-30365'!C16+'9-41260'!C16+'10-39742'!C16+'11-43684'!C16+'12-224237'!C16)=0," ",('4-4131'!C16+'5-4133'!C16+'6-29007'!C16+'7-30375'!C16+'8-30365'!C16+'9-41260'!C16+'10-39742'!C16+'11-43684'!C16+'12-224237'!C16))</f>
        <v>453.3</v>
      </c>
      <c r="D10" s="55">
        <f>IF(SUM('4-4131'!D16+'5-4133'!D16+'6-29007'!D16+'7-30375'!D16+'8-30365'!D16+'9-41260'!D16+'10-39742'!D16+'11-43684'!D16+'12-224237'!D16+'13-400333'!D16)=0," ",('4-4131'!D16+'5-4133'!D16+'6-29007'!D16+'7-30375'!D16+'8-30365'!D16+'9-41260'!D16+'10-39742'!D16+'11-43684'!D16+'12-224237'!D16+'13-400333'!D16))</f>
        <v>13705056.24</v>
      </c>
      <c r="E10" s="54">
        <f>(IF(SUM('4-4131'!E16+'5-4133'!E16+'6-29007'!E16+'7-30375'!E16+'8-30365'!E16+'9-41260'!E16+'10-39742'!E16+'11-43684'!E16+'12-224237'!E16)=0," ",('4-4131'!E16+'5-4133'!E16+'6-29007'!E16+'7-30375'!E16+'8-30365'!E16+'9-41260'!E16+'10-39742'!E16+'11-43684'!E16+'12-224237'!E16)))/9</f>
        <v>1455</v>
      </c>
      <c r="F10" s="54" t="str">
        <f>IF(SUM('4-4131'!F16+'5-4133'!F16+'6-29007'!F16+'7-30375'!F16+'8-30365'!F16+'9-41260'!F16+'10-39742'!F16+'11-43684'!F16+'12-224237'!F16)=0," ",('4-4131'!F16+'5-4133'!F16+'6-29007'!F16+'7-30375'!F16+'8-30365'!F16+'9-41260'!F16+'10-39742'!F16+'11-43684'!F16+'12-224237'!F16))</f>
        <v xml:space="preserve"> </v>
      </c>
      <c r="G10" s="54">
        <f t="shared" si="0"/>
        <v>96.098405498281778</v>
      </c>
      <c r="H10" s="54" t="e">
        <f t="shared" si="1"/>
        <v>#VALUE!</v>
      </c>
      <c r="I10" s="74"/>
      <c r="J10" s="74"/>
      <c r="K10" s="74"/>
      <c r="L10" s="74"/>
      <c r="M10" s="74"/>
      <c r="N10" s="74"/>
      <c r="O10" s="74"/>
      <c r="P10" s="74"/>
      <c r="Q10" s="74"/>
      <c r="R10" s="74"/>
      <c r="S10" s="74"/>
      <c r="T10" s="74"/>
      <c r="U10" s="74"/>
      <c r="V10" s="74"/>
      <c r="W10" s="74"/>
      <c r="X10" s="74"/>
      <c r="Y10" s="74"/>
      <c r="Z10" s="74"/>
    </row>
    <row r="11" spans="1:26" ht="19.5" customHeight="1" x14ac:dyDescent="0.25">
      <c r="A11" s="10" t="s">
        <v>85</v>
      </c>
      <c r="B11" s="107">
        <f>IF(SUM('4-4131'!B17+'5-4133'!B17+'6-29007'!B17+'7-30375'!B17+'8-30365'!B17+'9-41260'!B17+'10-39742'!B17+'11-43684'!B17+'12-224237'!B17+'13-400333'!B17)=0," ",('4-4131'!B17+'5-4133'!B17+'6-29007'!B17+'7-30375'!B17+'8-30365'!B17+'9-41260'!B17+'10-39742'!B17+'11-43684'!B17+'12-224237'!B17+'13-400333'!B17))</f>
        <v>151735.27999999997</v>
      </c>
      <c r="C11" s="56">
        <f>IF(SUM('4-4131'!C17+'5-4133'!C17+'6-29007'!C17+'7-30375'!C17+'8-30365'!C17+'9-41260'!C17+'10-39742'!C17+'11-43684'!C17+'12-224237'!C17)=0," ",('4-4131'!C17+'5-4133'!C17+'6-29007'!C17+'7-30375'!C17+'8-30365'!C17+'9-41260'!C17+'10-39742'!C17+'11-43684'!C17+'12-224237'!C17))</f>
        <v>473.77</v>
      </c>
      <c r="D11" s="55">
        <f>IF(SUM('4-4131'!D17+'5-4133'!D17+'6-29007'!D17+'7-30375'!D17+'8-30365'!D17+'9-41260'!D17+'10-39742'!D17+'11-43684'!D17+'12-224237'!D17+'13-400333'!D17)=0," ",('4-4131'!D17+'5-4133'!D17+'6-29007'!D17+'7-30375'!D17+'8-30365'!D17+'9-41260'!D17+'10-39742'!D17+'11-43684'!D17+'12-224237'!D17+'13-400333'!D17))</f>
        <v>14820428.66</v>
      </c>
      <c r="E11" s="54">
        <f>(IF(SUM('4-4131'!E17+'5-4133'!E17+'6-29007'!E17+'7-30375'!E17+'8-30365'!E17+'9-41260'!E17+'10-39742'!E17+'11-43684'!E17+'12-224237'!E17)=0," ",('4-4131'!E17+'5-4133'!E17+'6-29007'!E17+'7-30375'!E17+'8-30365'!E17+'9-41260'!E17+'10-39742'!E17+'11-43684'!E17+'12-224237'!E17)))/9</f>
        <v>1455</v>
      </c>
      <c r="F11" s="54" t="str">
        <f>IF(SUM('4-4131'!F17+'5-4133'!F17+'6-29007'!F17+'7-30375'!F17+'8-30365'!F17+'9-41260'!F17+'10-39742'!F17+'11-43684'!F17+'12-224237'!F17)=0," ",('4-4131'!F17+'5-4133'!F17+'6-29007'!F17+'7-30375'!F17+'8-30365'!F17+'9-41260'!F17+'10-39742'!F17+'11-43684'!F17+'12-224237'!F17))</f>
        <v xml:space="preserve"> </v>
      </c>
      <c r="G11" s="54">
        <f t="shared" si="0"/>
        <v>104.28541580756011</v>
      </c>
      <c r="H11" s="54" t="e">
        <f t="shared" si="1"/>
        <v>#VALUE!</v>
      </c>
      <c r="I11" s="74"/>
      <c r="J11" s="74"/>
      <c r="K11" s="74"/>
      <c r="L11" s="74"/>
      <c r="M11" s="74"/>
      <c r="N11" s="74"/>
      <c r="O11" s="74"/>
      <c r="P11" s="74"/>
      <c r="Q11" s="74"/>
      <c r="R11" s="74"/>
      <c r="S11" s="74"/>
      <c r="T11" s="74"/>
      <c r="U11" s="74"/>
      <c r="V11" s="74"/>
      <c r="W11" s="74"/>
      <c r="X11" s="74"/>
      <c r="Y11" s="74"/>
      <c r="Z11" s="74"/>
    </row>
    <row r="12" spans="1:26" ht="19.5" customHeight="1" x14ac:dyDescent="0.25">
      <c r="A12" s="10" t="s">
        <v>86</v>
      </c>
      <c r="B12" s="107">
        <f>IF(SUM('4-4131'!B18+'5-4133'!B18+'6-29007'!B18+'7-30375'!B18+'8-30365'!B18+'9-41260'!B18+'10-39742'!B18+'11-43684'!B18+'12-224237'!B18+'13-400333'!B18)=0," ",('4-4131'!B18+'5-4133'!B18+'6-29007'!B18+'7-30375'!B18+'8-30365'!B18+'9-41260'!B18+'10-39742'!B18+'11-43684'!B18+'12-224237'!B18+'13-400333'!B18))</f>
        <v>141113.47999999998</v>
      </c>
      <c r="C12" s="56">
        <f>IF(SUM('4-4131'!C18+'5-4133'!C18+'6-29007'!C18+'7-30375'!C18+'8-30365'!C18+'9-41260'!C18+'10-39742'!C18+'11-43684'!C18+'12-224237'!C18)=0," ",('4-4131'!C18+'5-4133'!C18+'6-29007'!C18+'7-30375'!C18+'8-30365'!C18+'9-41260'!C18+'10-39742'!C18+'11-43684'!C18+'12-224237'!C18))</f>
        <v>560.29999999999995</v>
      </c>
      <c r="D12" s="55">
        <f>IF(SUM('4-4131'!D18+'5-4133'!D18+'6-29007'!D18+'7-30375'!D18+'8-30365'!D18+'9-41260'!D18+'10-39742'!D18+'11-43684'!D18+'12-224237'!D18+'13-400333'!D18)=0," ",('4-4131'!D18+'5-4133'!D18+'6-29007'!D18+'7-30375'!D18+'8-30365'!D18+'9-41260'!D18+'10-39742'!D18+'11-43684'!D18+'12-224237'!D18+'13-400333'!D18))</f>
        <v>14558115.08</v>
      </c>
      <c r="E12" s="54">
        <f>(IF(SUM('4-4131'!E18+'5-4133'!E18+'6-29007'!E18+'7-30375'!E18+'8-30365'!E18+'9-41260'!E18+'10-39742'!E18+'11-43684'!E18+'12-224237'!E18)=0," ",('4-4131'!E18+'5-4133'!E18+'6-29007'!E18+'7-30375'!E18+'8-30365'!E18+'9-41260'!E18+'10-39742'!E18+'11-43684'!E18+'12-224237'!E18)))/9</f>
        <v>1455</v>
      </c>
      <c r="F12" s="54" t="str">
        <f>IF(SUM('4-4131'!F18+'5-4133'!F18+'6-29007'!F18+'7-30375'!F18+'8-30365'!F18+'9-41260'!F18+'10-39742'!F18+'11-43684'!F18+'12-224237'!F18)=0," ",('4-4131'!F18+'5-4133'!F18+'6-29007'!F18+'7-30375'!F18+'8-30365'!F18+'9-41260'!F18+'10-39742'!F18+'11-43684'!F18+'12-224237'!F18))</f>
        <v xml:space="preserve"> </v>
      </c>
      <c r="G12" s="54">
        <f t="shared" si="0"/>
        <v>96.985209621993121</v>
      </c>
      <c r="H12" s="54" t="e">
        <f t="shared" si="1"/>
        <v>#VALUE!</v>
      </c>
      <c r="I12" s="74"/>
      <c r="J12" s="74"/>
      <c r="K12" s="74"/>
      <c r="L12" s="74"/>
      <c r="M12" s="74"/>
      <c r="N12" s="74"/>
      <c r="O12" s="74"/>
      <c r="P12" s="74"/>
      <c r="Q12" s="74"/>
      <c r="R12" s="74"/>
      <c r="S12" s="74"/>
      <c r="T12" s="74"/>
      <c r="U12" s="74"/>
      <c r="V12" s="74"/>
      <c r="W12" s="74"/>
      <c r="X12" s="74"/>
      <c r="Y12" s="74"/>
      <c r="Z12" s="74"/>
    </row>
    <row r="13" spans="1:26" ht="19.5" customHeight="1" x14ac:dyDescent="0.25">
      <c r="A13" s="10" t="s">
        <v>87</v>
      </c>
      <c r="B13" s="107">
        <f>IF(SUM('4-4131'!B19+'5-4133'!B19+'6-29007'!B19+'7-30375'!B19+'8-30365'!B19+'9-41260'!B19+'10-39742'!B19+'11-43684'!B19+'12-224237'!B19+'13-400333'!B19)=0," ",('4-4131'!B19+'5-4133'!B19+'6-29007'!B19+'7-30375'!B19+'8-30365'!B19+'9-41260'!B19+'10-39742'!B19+'11-43684'!B19+'12-224237'!B19+'13-400333'!B19))</f>
        <v>172378.80000000002</v>
      </c>
      <c r="C13" s="56">
        <f>IF(SUM('4-4131'!C19+'5-4133'!C19+'6-29007'!C19+'7-30375'!C19+'8-30365'!C19+'9-41260'!C19+'10-39742'!C19+'11-43684'!C19+'12-224237'!C19)=0," ",('4-4131'!C19+'5-4133'!C19+'6-29007'!C19+'7-30375'!C19+'8-30365'!C19+'9-41260'!C19+'10-39742'!C19+'11-43684'!C19+'12-224237'!C19))</f>
        <v>499.5</v>
      </c>
      <c r="D13" s="55">
        <f>IF(SUM('4-4131'!D19+'5-4133'!D19+'6-29007'!D19+'7-30375'!D19+'8-30365'!D19+'9-41260'!D19+'10-39742'!D19+'11-43684'!D19+'12-224237'!D19+'13-400333'!D19)=0," ",('4-4131'!D19+'5-4133'!D19+'6-29007'!D19+'7-30375'!D19+'8-30365'!D19+'9-41260'!D19+'10-39742'!D19+'11-43684'!D19+'12-224237'!D19+'13-400333'!D19))</f>
        <v>16840696.779999997</v>
      </c>
      <c r="E13" s="54">
        <f>(IF(SUM('4-4131'!E19+'5-4133'!E19+'6-29007'!E19+'7-30375'!E19+'8-30365'!E19+'9-41260'!E19+'10-39742'!E19+'11-43684'!E19+'12-224237'!E19)=0," ",('4-4131'!E19+'5-4133'!E19+'6-29007'!E19+'7-30375'!E19+'8-30365'!E19+'9-41260'!E19+'10-39742'!E19+'11-43684'!E19+'12-224237'!E19)))/9</f>
        <v>1455</v>
      </c>
      <c r="F13" s="54" t="str">
        <f>IF(SUM('4-4131'!F19+'5-4133'!F19+'6-29007'!F19+'7-30375'!F19+'8-30365'!F19+'9-41260'!F19+'10-39742'!F19+'11-43684'!F19+'12-224237'!F19)=0," ",('4-4131'!F19+'5-4133'!F19+'6-29007'!F19+'7-30375'!F19+'8-30365'!F19+'9-41260'!F19+'10-39742'!F19+'11-43684'!F19+'12-224237'!F19))</f>
        <v xml:space="preserve"> </v>
      </c>
      <c r="G13" s="54">
        <f t="shared" si="0"/>
        <v>118.47340206185568</v>
      </c>
      <c r="H13" s="54" t="e">
        <f t="shared" si="1"/>
        <v>#VALUE!</v>
      </c>
      <c r="I13" s="74"/>
      <c r="J13" s="74"/>
      <c r="K13" s="74"/>
      <c r="L13" s="74"/>
      <c r="M13" s="74"/>
      <c r="N13" s="74"/>
      <c r="O13" s="74"/>
      <c r="P13" s="74"/>
      <c r="Q13" s="74"/>
      <c r="R13" s="74"/>
      <c r="S13" s="74"/>
      <c r="T13" s="74"/>
      <c r="U13" s="74"/>
      <c r="V13" s="74"/>
      <c r="W13" s="74"/>
      <c r="X13" s="74"/>
      <c r="Y13" s="74"/>
      <c r="Z13" s="74"/>
    </row>
    <row r="14" spans="1:26" ht="19.5" customHeight="1" x14ac:dyDescent="0.25">
      <c r="A14" s="10" t="s">
        <v>88</v>
      </c>
      <c r="B14" s="108">
        <f>IF(SUM('4-4131'!B20+'5-4133'!B20+'6-29007'!B20+'7-30375'!B20+'8-30365'!B20+'9-41260'!B20+'10-39742'!B20+'11-43684'!B20+'12-224237'!B20+'13-400333'!B20)=0," ",('4-4131'!B20+'5-4133'!B20+'6-29007'!B20+'7-30375'!B20+'8-30365'!B20+'9-41260'!B20+'10-39742'!B20+'11-43684'!B20+'12-224237'!B20+'13-400333'!B20))</f>
        <v>121887.72</v>
      </c>
      <c r="C14" s="56">
        <f>IF(SUM('4-4131'!C20+'5-4133'!C20+'6-29007'!C20+'7-30375'!C20+'8-30365'!C20+'9-41260'!C20+'10-39742'!C20+'11-43684'!C20+'12-224237'!C20)=0," ",('4-4131'!C20+'5-4133'!C20+'6-29007'!C20+'7-30375'!C20+'8-30365'!C20+'9-41260'!C20+'10-39742'!C20+'11-43684'!C20+'12-224237'!C20))</f>
        <v>419.28999999999996</v>
      </c>
      <c r="D14" s="55">
        <f>IF(SUM('4-4131'!D20+'5-4133'!D20+'6-29007'!D20+'7-30375'!D20+'8-30365'!D20+'9-41260'!D20+'10-39742'!D20+'11-43684'!D20+'12-224237'!D20+'13-400333'!D20)=0," ",('4-4131'!D20+'5-4133'!D20+'6-29007'!D20+'7-30375'!D20+'8-30365'!D20+'9-41260'!D20+'10-39742'!D20+'11-43684'!D20+'12-224237'!D20+'13-400333'!D20))</f>
        <v>12265240.160000002</v>
      </c>
      <c r="E14" s="54">
        <f>(IF(SUM('4-4131'!E20+'5-4133'!E20+'6-29007'!E20+'7-30375'!E20+'8-30365'!E20+'9-41260'!E20+'10-39742'!E20+'11-43684'!E20+'12-224237'!E20)=0," ",('4-4131'!E20+'5-4133'!E20+'6-29007'!E20+'7-30375'!E20+'8-30365'!E20+'9-41260'!E20+'10-39742'!E20+'11-43684'!E20+'12-224237'!E20)))/9</f>
        <v>1455</v>
      </c>
      <c r="F14" s="54" t="str">
        <f>IF(SUM('4-4131'!F20+'5-4133'!F20+'6-29007'!F20+'7-30375'!F20+'8-30365'!F20+'9-41260'!F20+'10-39742'!F20+'11-43684'!F20+'12-224237'!F20)=0," ",('4-4131'!F20+'5-4133'!F20+'6-29007'!F20+'7-30375'!F20+'8-30365'!F20+'9-41260'!F20+'10-39742'!F20+'11-43684'!F20+'12-224237'!F20))</f>
        <v xml:space="preserve"> </v>
      </c>
      <c r="G14" s="54">
        <f t="shared" si="0"/>
        <v>83.77162886597938</v>
      </c>
      <c r="H14" s="54" t="e">
        <f t="shared" si="1"/>
        <v>#VALUE!</v>
      </c>
      <c r="I14" s="74"/>
      <c r="J14" s="74"/>
      <c r="K14" s="74"/>
      <c r="L14" s="74"/>
      <c r="M14" s="74"/>
      <c r="N14" s="74"/>
      <c r="O14" s="74"/>
      <c r="P14" s="74"/>
      <c r="Q14" s="74"/>
      <c r="R14" s="74"/>
      <c r="S14" s="74"/>
      <c r="T14" s="74"/>
      <c r="U14" s="74"/>
      <c r="V14" s="74"/>
      <c r="W14" s="74"/>
      <c r="X14" s="74"/>
      <c r="Y14" s="74"/>
      <c r="Z14" s="74"/>
    </row>
    <row r="15" spans="1:26" ht="19.5" customHeight="1" x14ac:dyDescent="0.25">
      <c r="A15" s="10" t="s">
        <v>89</v>
      </c>
      <c r="B15" s="108">
        <f>IF(SUM('4-4131'!B21+'5-4133'!B21+'6-29007'!B21+'7-30375'!B21+'8-30365'!B21+'9-41260'!B21+'10-39742'!B21+'11-43684'!B21+'12-224237'!B21+'13-400333'!B21)=0," ",('4-4131'!B21+'5-4133'!B21+'6-29007'!B21+'7-30375'!B21+'8-30365'!B21+'9-41260'!B21+'10-39742'!B21+'11-43684'!B21+'12-224237'!B21+'13-400333'!B21))</f>
        <v>139814.87</v>
      </c>
      <c r="C15" s="54">
        <f>IF(SUM('4-4131'!C21+'5-4133'!C21+'6-29007'!C21+'7-30375'!C21+'8-30365'!C21+'9-41260'!C21+'10-39742'!C21+'11-43684'!C21+'12-224237'!C21)=0," ",('4-4131'!C21+'5-4133'!C21+'6-29007'!C21+'7-30375'!C21+'8-30365'!C21+'9-41260'!C21+'10-39742'!C21+'11-43684'!C21+'12-224237'!C21))</f>
        <v>438.03999999999996</v>
      </c>
      <c r="D15" s="55">
        <f>IF(SUM('4-4131'!D21+'5-4133'!D21+'6-29007'!D21+'7-30375'!D21+'8-30365'!D21+'9-41260'!D21+'10-39742'!D21+'11-43684'!D21+'12-224237'!D21+'13-400333'!D21)=0," ",('4-4131'!D21+'5-4133'!D21+'6-29007'!D21+'7-30375'!D21+'8-30365'!D21+'9-41260'!D21+'10-39742'!D21+'11-43684'!D21+'12-224237'!D21+'13-400333'!D21))</f>
        <v>13681259.57</v>
      </c>
      <c r="E15" s="54">
        <f>(IF(SUM('4-4131'!E21+'5-4133'!E21+'6-29007'!E21+'7-30375'!E21+'8-30365'!E21+'9-41260'!E21+'10-39742'!E21+'11-43684'!E21+'12-224237'!E21)=0," ",('4-4131'!E21+'5-4133'!E21+'6-29007'!E21+'7-30375'!E21+'8-30365'!E21+'9-41260'!E21+'10-39742'!E21+'11-43684'!E21+'12-224237'!E21)))/9</f>
        <v>1455</v>
      </c>
      <c r="F15" s="54" t="str">
        <f>IF(SUM('4-4131'!F21+'5-4133'!F21+'6-29007'!F21+'7-30375'!F21+'8-30365'!F21+'9-41260'!F21+'10-39742'!F21+'11-43684'!F21+'12-224237'!F21)=0," ",('4-4131'!F21+'5-4133'!F21+'6-29007'!F21+'7-30375'!F21+'8-30365'!F21+'9-41260'!F21+'10-39742'!F21+'11-43684'!F21+'12-224237'!F21))</f>
        <v xml:space="preserve"> </v>
      </c>
      <c r="G15" s="54">
        <f t="shared" si="0"/>
        <v>96.092694158075602</v>
      </c>
      <c r="H15" s="54" t="e">
        <f t="shared" si="1"/>
        <v>#VALUE!</v>
      </c>
      <c r="I15" s="74"/>
      <c r="J15" s="74"/>
      <c r="K15" s="74"/>
      <c r="L15" s="74"/>
      <c r="M15" s="74"/>
      <c r="N15" s="74"/>
      <c r="O15" s="74"/>
      <c r="P15" s="74"/>
      <c r="Q15" s="74"/>
      <c r="R15" s="74"/>
      <c r="S15" s="74"/>
      <c r="T15" s="74"/>
      <c r="U15" s="74"/>
      <c r="V15" s="74"/>
      <c r="W15" s="74"/>
      <c r="X15" s="74"/>
      <c r="Y15" s="74"/>
      <c r="Z15" s="74"/>
    </row>
    <row r="16" spans="1:26" ht="19.5" customHeight="1" x14ac:dyDescent="0.25">
      <c r="A16" s="10" t="s">
        <v>90</v>
      </c>
      <c r="B16" s="108">
        <f>IF(SUM('4-4131'!B22+'5-4133'!B22+'6-29007'!B22+'7-30375'!B22+'8-30365'!B22+'9-41260'!B22+'10-39742'!B22+'11-43684'!B22+'12-224237'!B22+'13-400333'!B22)=0," ",('4-4131'!B22+'5-4133'!B22+'6-29007'!B22+'7-30375'!B22+'8-30365'!B22+'9-41260'!B22+'10-39742'!B22+'11-43684'!B22+'12-224237'!B22+'13-400333'!B22))</f>
        <v>166443.43999999997</v>
      </c>
      <c r="C16" s="54">
        <f>IF(SUM('4-4131'!C22+'5-4133'!D22+'6-29007'!C22+'7-30375'!C22+'8-30365'!C22+'9-41260'!C22+'10-39742'!C22+'11-43684'!C22+'12-224237'!C22)=0," ",('4-4131'!C22+'5-4133'!D22+'6-29007'!C22+'7-30375'!C22+'8-30365'!C22+'9-41260'!C22+'10-39742'!C22+'11-43684'!C22+'12-224237'!C22))</f>
        <v>11179.87</v>
      </c>
      <c r="D16" s="55">
        <f>IF(SUM('4-4131'!D22+'5-4133'!D22+'6-29007'!D22+'7-30375'!D22+'8-30365'!D22+'9-41260'!D22+'10-39742'!D22+'11-43684'!D22+'12-224237'!D22+'13-400333'!D22)=0," ",('4-4131'!D22+'5-4133'!D22+'6-29007'!D22+'7-30375'!D22+'8-30365'!D22+'9-41260'!D22+'10-39742'!D22+'11-43684'!D22+'12-224237'!D22+'13-400333'!D22))</f>
        <v>16219271.35</v>
      </c>
      <c r="E16" s="54">
        <f>(IF(SUM('4-4131'!E22+'5-4133'!E22+'6-29007'!E22+'7-30375'!E22+'8-30365'!E22+'9-41260'!E22+'10-39742'!E22+'11-43684'!E22+'12-224237'!E22)=0," ",('4-4131'!E22+'5-4133'!E22+'6-29007'!E22+'7-30375'!E22+'8-30365'!E22+'9-41260'!E22+'10-39742'!E22+'11-43684'!E22+'12-224237'!E22)))/9</f>
        <v>1455</v>
      </c>
      <c r="F16" s="54" t="str">
        <f>IF(SUM('4-4131'!F22+'5-4133'!F22+'6-29007'!F22+'7-30375'!F22+'8-30365'!F22+'9-41260'!F22+'10-39742'!F22+'11-43684'!F22+'12-224237'!F22)=0," ",('4-4131'!F22+'5-4133'!F22+'6-29007'!F22+'7-30375'!F22+'8-30365'!F22+'9-41260'!F22+'10-39742'!F22+'11-43684'!F22+'12-224237'!F22))</f>
        <v xml:space="preserve"> </v>
      </c>
      <c r="G16" s="54">
        <f t="shared" si="0"/>
        <v>114.39411683848796</v>
      </c>
      <c r="H16" s="54" t="e">
        <f t="shared" si="1"/>
        <v>#VALUE!</v>
      </c>
      <c r="I16" s="74"/>
      <c r="J16" s="74"/>
      <c r="K16" s="74"/>
      <c r="L16" s="74"/>
      <c r="M16" s="74"/>
      <c r="N16" s="74"/>
      <c r="O16" s="74"/>
      <c r="P16" s="74"/>
      <c r="Q16" s="74"/>
      <c r="R16" s="74"/>
      <c r="S16" s="74"/>
      <c r="T16" s="74"/>
      <c r="U16" s="74"/>
      <c r="V16" s="74"/>
      <c r="W16" s="74"/>
      <c r="X16" s="74"/>
      <c r="Y16" s="74"/>
      <c r="Z16" s="74"/>
    </row>
    <row r="17" spans="1:26" ht="19.5" customHeight="1" x14ac:dyDescent="0.25">
      <c r="A17" s="10" t="s">
        <v>91</v>
      </c>
      <c r="B17" s="107">
        <f>IF(SUM('4-4131'!B23+'5-4133'!B23+'6-29007'!B23+'7-30375'!B23+'8-30365'!B23+'9-41260'!B23+'10-39742'!B23+'11-43684'!B23+'12-224237'!B23+'13-400333'!B23)=0," ",('4-4131'!B23+'5-4133'!B23+'6-29007'!B23+'7-30375'!B23+'8-30365'!B23+'9-41260'!B23+'10-39742'!B23+'11-43684'!B23+'12-224237'!B23+'13-400333'!B23))</f>
        <v>168973.87</v>
      </c>
      <c r="C17" s="54">
        <f>IF(SUM('4-4131'!C23+'5-4133'!C23+'6-29007'!C23+'7-30375'!C23+'8-30365'!C23+'9-41260'!C23+'10-39742'!C23+'11-43684'!C23+'12-224237'!C23)=0," ",('4-4131'!C23+'5-4133'!C23+'6-29007'!C23+'7-30375'!C23+'8-30365'!C23+'9-41260'!C23+'10-39742'!C23+'11-43684'!C23+'12-224237'!C23))</f>
        <v>577.27</v>
      </c>
      <c r="D17" s="55">
        <f>IF(SUM('4-4131'!D23+'5-4133'!D23+'6-29007'!D23+'7-30375'!D23+'8-30365'!D23+'9-41260'!D23+'10-39742'!D23+'11-43684'!D23+'12-224237'!D23+'13-400333'!D23)=0," ",('4-4131'!D23+'5-4133'!D23+'6-29007'!D23+'7-30375'!D23+'8-30365'!D23+'9-41260'!D23+'10-39742'!D23+'11-43684'!D23+'12-224237'!D23+'13-400333'!D23))</f>
        <v>16583290.120000001</v>
      </c>
      <c r="E17" s="54">
        <f>(IF(SUM('4-4131'!E23+'5-4133'!E23+'6-29007'!E23+'7-30375'!E23+'8-30365'!E23+'9-41260'!E23+'10-39742'!E23+'11-43684'!E23+'12-224237'!E23)=0," ",('4-4131'!E23+'5-4133'!E23+'6-29007'!E23+'7-30375'!E23+'8-30365'!E23+'9-41260'!E23+'10-39742'!E23+'11-43684'!E23+'12-224237'!E23)))/9</f>
        <v>1455</v>
      </c>
      <c r="F17" s="54" t="str">
        <f>IF(SUM('4-4131'!F23+'5-4133'!F23+'6-29007'!F23+'7-30375'!F23+'8-30365'!F23+'9-41260'!F23+'10-39742'!F23+'11-43684'!F23+'12-224237'!F23)=0," ",('4-4131'!F23+'5-4133'!F23+'6-29007'!F23+'7-30375'!F23+'8-30365'!F23+'9-41260'!F23+'10-39742'!F23+'11-43684'!F23+'12-224237'!F23))</f>
        <v xml:space="preserve"> </v>
      </c>
      <c r="G17" s="54">
        <f t="shared" si="0"/>
        <v>116.13324398625429</v>
      </c>
      <c r="H17" s="54" t="e">
        <f t="shared" si="1"/>
        <v>#VALUE!</v>
      </c>
      <c r="I17" s="74"/>
      <c r="J17" s="74"/>
      <c r="K17" s="74"/>
      <c r="L17" s="74"/>
      <c r="M17" s="74"/>
      <c r="N17" s="74"/>
      <c r="O17" s="74"/>
      <c r="P17" s="74"/>
      <c r="Q17" s="74"/>
      <c r="R17" s="74"/>
      <c r="S17" s="74"/>
      <c r="T17" s="74"/>
      <c r="U17" s="74"/>
      <c r="V17" s="74"/>
      <c r="W17" s="74"/>
      <c r="X17" s="74"/>
      <c r="Y17" s="74"/>
      <c r="Z17" s="74"/>
    </row>
    <row r="18" spans="1:26" ht="19.5" customHeight="1" x14ac:dyDescent="0.25">
      <c r="A18" s="10" t="s">
        <v>92</v>
      </c>
      <c r="B18" s="107">
        <f>IF(SUM('4-4131'!B24+'5-4133'!B24+'6-29007'!B24+'7-30375'!B24+'8-30365'!B24+'9-41260'!B24+'10-39742'!B24+'11-43684'!B24+'12-224237'!B24+'13-400333'!B24)=0," ",('4-4131'!B24+'5-4133'!B24+'6-29007'!B24+'7-30375'!B24+'8-30365'!B24+'9-41260'!B24+'10-39742'!B24+'11-43684'!B24+'12-224237'!B24+'13-400333'!B24))</f>
        <v>170522.19999999998</v>
      </c>
      <c r="C18" s="54">
        <f>IF(SUM('4-4131'!C24+'5-4133'!C24+'6-29007'!C24+'7-30375'!C24+'8-30365'!C24+'9-41260'!C24+'10-39742'!C24+'11-43684'!C24+'12-224237'!C24)=0," ",('4-4131'!C24+'5-4133'!C24+'6-29007'!C24+'7-30375'!C24+'8-30365'!C24+'9-41260'!C24+'10-39742'!C24+'11-43684'!C24+'12-224237'!C24))</f>
        <v>555.43999999999994</v>
      </c>
      <c r="D18" s="55">
        <f>IF(SUM('4-4131'!D24+'5-4133'!D24+'6-29007'!D24+'7-30375'!D24+'8-30365'!D24+'9-41260'!D24+'10-39742'!D24+'11-43684'!D24+'13-400333'!D24)=0," ",('4-4131'!D24+'5-4133'!D24+'6-29007'!D24+'7-30375'!D24+'8-30365'!D24+'9-41260'!D24+'10-39742'!D24+'11-43684'!D24+'13-400333'!D24))</f>
        <v>3392365.99</v>
      </c>
      <c r="E18" s="54">
        <f>(IF(SUM('4-4131'!E24+'5-4133'!E24+'6-29007'!E24+'7-30375'!E24+'8-30365'!E24+'9-41260'!E24+'10-39742'!E24+'11-43684'!E24+'12-224237'!E24)=0," ",('4-4131'!E24+'5-4133'!E24+'6-29007'!E24+'7-30375'!E24+'8-30365'!E24+'9-41260'!E24+'10-39742'!E24+'11-43684'!E24+'12-224237'!E24)))/9</f>
        <v>1455</v>
      </c>
      <c r="F18" s="54" t="str">
        <f>IF(SUM('4-4131'!F24+'5-4133'!F24+'6-29007'!F24+'7-30375'!F24+'8-30365'!F24+'9-41260'!F24+'10-39742'!F24+'11-43684'!F24+'12-224237'!F24)=0," ",('4-4131'!F24+'5-4133'!F24+'6-29007'!F24+'7-30375'!F24+'8-30365'!F24+'9-41260'!F24+'10-39742'!F24+'11-43684'!F24+'12-224237'!F24))</f>
        <v xml:space="preserve"> </v>
      </c>
      <c r="G18" s="54">
        <f t="shared" si="0"/>
        <v>117.19738831615119</v>
      </c>
      <c r="H18" s="54" t="e">
        <f t="shared" si="1"/>
        <v>#VALUE!</v>
      </c>
      <c r="I18" s="74"/>
      <c r="J18" s="74"/>
      <c r="K18" s="74"/>
      <c r="L18" s="74"/>
      <c r="M18" s="74"/>
      <c r="N18" s="74"/>
      <c r="O18" s="74"/>
      <c r="P18" s="74"/>
      <c r="Q18" s="74"/>
      <c r="R18" s="74"/>
      <c r="S18" s="74"/>
      <c r="T18" s="74"/>
      <c r="U18" s="74"/>
      <c r="V18" s="74"/>
      <c r="W18" s="74"/>
      <c r="X18" s="74"/>
      <c r="Y18" s="74"/>
      <c r="Z18" s="74"/>
    </row>
    <row r="19" spans="1:26" ht="19.5" customHeight="1" x14ac:dyDescent="0.25">
      <c r="A19" s="10" t="s">
        <v>93</v>
      </c>
      <c r="B19" s="107">
        <f>IF(SUM('4-4131'!B25+'5-4133'!B25+'6-29007'!B25+'7-30375'!B25+'8-30365'!B25+'9-41260'!B25+'10-39742'!B25+'11-43684'!B25+'12-224237'!B25+'13-400333'!B25)=0," ",('4-4131'!B25+'5-4133'!B25+'6-29007'!B25+'7-30375'!B25+'8-30365'!B25+'9-41260'!B25+'10-39742'!B25+'11-43684'!B25+'12-224237'!B25+'13-400333'!B25))</f>
        <v>144231.89000000001</v>
      </c>
      <c r="C19" s="54">
        <f>IF(SUM('4-4131'!C25+'5-4133'!C25+'6-29007'!C25+'7-30375'!C25+'8-30365'!C25+'9-41260'!C25+'10-39742'!C25+'11-43684'!C25+'12-224237'!C25)=0," ",('4-4131'!C25+'5-4133'!C25+'6-29007'!C25+'7-30375'!C25+'8-30365'!C25+'9-41260'!C25+'10-39742'!C25+'11-43684'!C25+'12-224237'!C25))</f>
        <v>481.2</v>
      </c>
      <c r="D19" s="55">
        <f>IF(SUM('4-4131'!D25+'5-4133'!D25+'6-29007'!D25+'7-30375'!D25+'8-30365'!D25+'9-41260'!D25+'10-39742'!D25+'11-43684'!D25+'12-224237'!D25+'13-400333'!D25)=0," ",('4-4131'!D25+'5-4133'!D25+'6-29007'!D25+'7-30375'!D25+'8-30365'!D25+'9-41260'!D25+'10-39742'!D25+'11-43684'!D25+'12-224237'!D25+'13-400333'!D25))</f>
        <v>13998137.859999999</v>
      </c>
      <c r="E19" s="54">
        <f>(IF(SUM('4-4131'!E25+'5-4133'!E25+'6-29007'!E25+'7-30375'!E25+'8-30365'!E25+'9-41260'!E25+'10-39742'!E25+'11-43684'!E25+'12-224237'!E25)=0," ",('4-4131'!E25+'5-4133'!E25+'6-29007'!E25+'7-30375'!E25+'8-30365'!E25+'9-41260'!E25+'10-39742'!E25+'11-43684'!E25+'12-224237'!E25)))/9</f>
        <v>1455</v>
      </c>
      <c r="F19" s="54" t="str">
        <f>IF(SUM('4-4131'!F25+'5-4133'!F25+'6-29007'!F25+'7-30375'!F25+'8-30365'!F25+'9-41260'!F25+'10-39742'!F25+'11-43684'!F25+'12-224237'!F25)=0," ",('4-4131'!F25+'5-4133'!F25+'6-29007'!F25+'7-30375'!F25+'8-30365'!F25+'9-41260'!F25+'10-39742'!F25+'11-43684'!F25+'12-224237'!F25))</f>
        <v xml:space="preserve"> </v>
      </c>
      <c r="G19" s="54">
        <f t="shared" si="0"/>
        <v>99.128446735395201</v>
      </c>
      <c r="H19" s="54" t="e">
        <f t="shared" si="1"/>
        <v>#VALUE!</v>
      </c>
      <c r="I19" s="74"/>
      <c r="J19" s="74"/>
      <c r="K19" s="74"/>
      <c r="L19" s="74"/>
      <c r="M19" s="74"/>
      <c r="N19" s="74"/>
      <c r="O19" s="74"/>
      <c r="P19" s="74"/>
      <c r="Q19" s="74"/>
      <c r="R19" s="74"/>
      <c r="S19" s="74"/>
      <c r="T19" s="74"/>
      <c r="U19" s="74"/>
      <c r="V19" s="74"/>
      <c r="W19" s="74"/>
      <c r="X19" s="74"/>
      <c r="Y19" s="74"/>
      <c r="Z19" s="74"/>
    </row>
    <row r="20" spans="1:26" ht="19.5" customHeight="1" x14ac:dyDescent="0.25">
      <c r="A20" s="44" t="s">
        <v>130</v>
      </c>
      <c r="B20" s="109">
        <f>IF(SUM(B8:B19)=0,"",SUM(B8:B19))</f>
        <v>1755814.6099999999</v>
      </c>
      <c r="C20" s="57" t="s">
        <v>95</v>
      </c>
      <c r="D20" s="58">
        <f>IF(SUM(D8:D19)=0,"",SUM(D8:D19))</f>
        <v>159407554.74000001</v>
      </c>
      <c r="E20" s="57" t="s">
        <v>95</v>
      </c>
      <c r="F20" s="57" t="s">
        <v>95</v>
      </c>
      <c r="G20" s="57">
        <f>SUM(G8:G19)</f>
        <v>1206.7454364261168</v>
      </c>
      <c r="H20" s="57" t="s">
        <v>95</v>
      </c>
      <c r="I20" s="74"/>
      <c r="J20" s="74"/>
      <c r="K20" s="74"/>
      <c r="L20" s="74"/>
      <c r="M20" s="74"/>
      <c r="N20" s="74"/>
      <c r="O20" s="74"/>
      <c r="P20" s="74"/>
      <c r="Q20" s="74"/>
      <c r="R20" s="74"/>
      <c r="S20" s="74"/>
      <c r="T20" s="74"/>
      <c r="U20" s="74"/>
      <c r="V20" s="74"/>
      <c r="W20" s="74"/>
      <c r="X20" s="74"/>
      <c r="Y20" s="74"/>
      <c r="Z20" s="74"/>
    </row>
    <row r="21" spans="1:26" ht="19.5" customHeight="1" x14ac:dyDescent="0.25">
      <c r="A21" s="44" t="s">
        <v>131</v>
      </c>
      <c r="B21" s="109">
        <f>IF(SUM(B8:B19)=0,"",AVERAGE(B8:B19))</f>
        <v>146317.88416666666</v>
      </c>
      <c r="C21" s="57">
        <f t="shared" ref="C21:F21" si="2">IF(SUM(C8:C19)=0,"",AVERAGE(C8:C19))</f>
        <v>1369.905</v>
      </c>
      <c r="D21" s="58">
        <f t="shared" si="2"/>
        <v>13283962.895000001</v>
      </c>
      <c r="E21" s="57">
        <f t="shared" si="2"/>
        <v>1455</v>
      </c>
      <c r="F21" s="57" t="str">
        <f t="shared" si="2"/>
        <v/>
      </c>
      <c r="G21" s="57">
        <f>B21/E21</f>
        <v>100.56211970217639</v>
      </c>
      <c r="H21" s="57" t="e">
        <f>B21/F21</f>
        <v>#VALUE!</v>
      </c>
      <c r="I21" s="74"/>
      <c r="J21" s="74"/>
      <c r="K21" s="74"/>
      <c r="L21" s="74"/>
      <c r="M21" s="74"/>
      <c r="N21" s="74"/>
      <c r="O21" s="74"/>
      <c r="P21" s="74"/>
      <c r="Q21" s="74"/>
      <c r="R21" s="74"/>
      <c r="S21" s="74"/>
      <c r="T21" s="74"/>
      <c r="U21" s="74"/>
      <c r="V21" s="74"/>
      <c r="W21" s="74"/>
      <c r="X21" s="74"/>
      <c r="Y21" s="74"/>
      <c r="Z21" s="74"/>
    </row>
    <row r="22" spans="1:26" ht="15.75" customHeight="1" x14ac:dyDescent="0.25">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15.75" customHeight="1" x14ac:dyDescent="0.25">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row>
    <row r="24" spans="1:26" ht="15.75" customHeight="1" x14ac:dyDescent="0.25">
      <c r="A24" s="175" t="s">
        <v>139</v>
      </c>
      <c r="B24" s="139"/>
      <c r="C24" s="139"/>
      <c r="D24" s="139"/>
      <c r="E24" s="139"/>
      <c r="F24" s="139"/>
      <c r="G24" s="139"/>
      <c r="H24" s="139"/>
      <c r="I24" s="80"/>
      <c r="J24" s="80"/>
      <c r="K24" s="80"/>
      <c r="L24" s="80"/>
      <c r="M24" s="80"/>
      <c r="N24" s="80"/>
      <c r="O24" s="80"/>
      <c r="P24" s="80"/>
      <c r="Q24" s="80"/>
      <c r="R24" s="80"/>
      <c r="S24" s="80"/>
      <c r="T24" s="80"/>
      <c r="U24" s="80"/>
      <c r="V24" s="80"/>
      <c r="W24" s="80"/>
      <c r="X24" s="80"/>
      <c r="Y24" s="80"/>
      <c r="Z24" s="80"/>
    </row>
    <row r="25" spans="1:26" ht="15.75" customHeight="1"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row>
    <row r="26" spans="1:26" ht="15.75" customHeight="1"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ht="15.7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mergeCells count="12">
    <mergeCell ref="A24:H24"/>
    <mergeCell ref="D6:D7"/>
    <mergeCell ref="E6:E7"/>
    <mergeCell ref="F6:F7"/>
    <mergeCell ref="G6:H6"/>
    <mergeCell ref="A1:H1"/>
    <mergeCell ref="B2:H2"/>
    <mergeCell ref="B3:H3"/>
    <mergeCell ref="A5:H5"/>
    <mergeCell ref="A6:A7"/>
    <mergeCell ref="B6:B7"/>
    <mergeCell ref="C6:C7"/>
  </mergeCells>
  <pageMargins left="0.36" right="0.19685039370078741" top="0.74803149606299213" bottom="0.74803149606299213" header="0" footer="0"/>
  <pageSetup scale="55" orientation="portrait"/>
  <headerFooter>
    <oddFooter>&amp;L&amp;A&amp;C&amp;D&amp;R&amp;P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heetViews>
  <sheetFormatPr baseColWidth="10" defaultColWidth="14.42578125" defaultRowHeight="15" customHeight="1" x14ac:dyDescent="0.25"/>
  <cols>
    <col min="1" max="13" width="11.42578125" customWidth="1"/>
    <col min="14" max="26" width="10.7109375" customWidth="1"/>
  </cols>
  <sheetData>
    <row r="1" spans="1:26" ht="24.75" customHeight="1" x14ac:dyDescent="0.25">
      <c r="A1" s="162" t="s">
        <v>5</v>
      </c>
      <c r="B1" s="139"/>
      <c r="C1" s="139"/>
      <c r="D1" s="139"/>
      <c r="E1" s="139"/>
      <c r="F1" s="139"/>
      <c r="G1" s="139"/>
      <c r="H1" s="139"/>
      <c r="I1" s="139"/>
      <c r="J1" s="139"/>
      <c r="K1" s="139"/>
      <c r="L1" s="139"/>
      <c r="M1" s="139"/>
      <c r="N1" s="74"/>
      <c r="O1" s="74"/>
      <c r="P1" s="74"/>
      <c r="Q1" s="74"/>
      <c r="R1" s="74"/>
      <c r="S1" s="74"/>
      <c r="T1" s="74"/>
      <c r="U1" s="74"/>
      <c r="V1" s="74"/>
      <c r="W1" s="74"/>
      <c r="X1" s="74"/>
      <c r="Y1" s="74"/>
      <c r="Z1" s="74"/>
    </row>
    <row r="2" spans="1:26" ht="23.25" x14ac:dyDescent="0.25">
      <c r="A2" s="59"/>
      <c r="B2" s="59"/>
      <c r="C2" s="59"/>
      <c r="D2" s="59"/>
      <c r="E2" s="59"/>
      <c r="F2" s="59"/>
      <c r="G2" s="59"/>
      <c r="H2" s="59"/>
      <c r="I2" s="59"/>
      <c r="J2" s="59"/>
      <c r="K2" s="75"/>
      <c r="L2" s="74"/>
      <c r="M2" s="74"/>
      <c r="N2" s="74"/>
      <c r="O2" s="74"/>
      <c r="P2" s="74"/>
      <c r="Q2" s="74"/>
      <c r="R2" s="74"/>
      <c r="S2" s="74"/>
      <c r="T2" s="74"/>
      <c r="U2" s="74"/>
      <c r="V2" s="74"/>
      <c r="W2" s="74"/>
      <c r="X2" s="74"/>
      <c r="Y2" s="74"/>
      <c r="Z2" s="74"/>
    </row>
    <row r="3" spans="1:26" ht="47.25" customHeight="1" x14ac:dyDescent="0.25">
      <c r="A3" s="163" t="s">
        <v>39</v>
      </c>
      <c r="B3" s="139"/>
      <c r="C3" s="139"/>
      <c r="D3" s="139"/>
      <c r="E3" s="139"/>
      <c r="F3" s="139"/>
      <c r="G3" s="139"/>
      <c r="H3" s="139"/>
      <c r="I3" s="139"/>
      <c r="J3" s="139"/>
      <c r="K3" s="139"/>
      <c r="L3" s="139"/>
      <c r="M3" s="139"/>
      <c r="N3" s="74"/>
      <c r="O3" s="74"/>
      <c r="P3" s="74"/>
      <c r="Q3" s="74"/>
      <c r="R3" s="74"/>
      <c r="S3" s="74"/>
      <c r="T3" s="74"/>
      <c r="U3" s="74"/>
      <c r="V3" s="74"/>
      <c r="W3" s="74"/>
      <c r="X3" s="74"/>
      <c r="Y3" s="74"/>
      <c r="Z3" s="74"/>
    </row>
    <row r="4" spans="1:26" ht="19.5" customHeight="1" x14ac:dyDescent="0.25">
      <c r="A4" s="77"/>
      <c r="B4" s="77"/>
      <c r="C4" s="77"/>
      <c r="D4" s="77"/>
      <c r="E4" s="77"/>
      <c r="F4" s="77"/>
      <c r="G4" s="77"/>
      <c r="H4" s="77"/>
      <c r="I4" s="77"/>
      <c r="J4" s="77"/>
      <c r="K4" s="78"/>
      <c r="L4" s="74"/>
      <c r="M4" s="74"/>
      <c r="N4" s="74"/>
      <c r="O4" s="74"/>
      <c r="P4" s="74"/>
      <c r="Q4" s="74"/>
      <c r="R4" s="74"/>
      <c r="S4" s="74"/>
      <c r="T4" s="74"/>
      <c r="U4" s="74"/>
      <c r="V4" s="74"/>
      <c r="W4" s="74"/>
      <c r="X4" s="74"/>
      <c r="Y4" s="74"/>
      <c r="Z4" s="74"/>
    </row>
    <row r="5" spans="1:26" ht="23.25" customHeight="1" x14ac:dyDescent="0.25">
      <c r="A5" s="164" t="s">
        <v>40</v>
      </c>
      <c r="B5" s="139"/>
      <c r="C5" s="139"/>
      <c r="D5" s="139"/>
      <c r="E5" s="139"/>
      <c r="F5" s="139"/>
      <c r="G5" s="139"/>
      <c r="H5" s="139"/>
      <c r="I5" s="139"/>
      <c r="J5" s="139"/>
      <c r="K5" s="139"/>
      <c r="L5" s="139"/>
      <c r="M5" s="139"/>
      <c r="N5" s="74"/>
      <c r="O5" s="74"/>
      <c r="P5" s="74"/>
      <c r="Q5" s="74"/>
      <c r="R5" s="74"/>
      <c r="S5" s="74"/>
      <c r="T5" s="74"/>
      <c r="U5" s="74"/>
      <c r="V5" s="74"/>
      <c r="W5" s="74"/>
      <c r="X5" s="74"/>
      <c r="Y5" s="74"/>
      <c r="Z5" s="74"/>
    </row>
    <row r="6" spans="1:26" x14ac:dyDescent="0.25">
      <c r="A6" s="74"/>
      <c r="B6" s="74"/>
      <c r="C6" s="74"/>
      <c r="D6" s="74"/>
      <c r="E6" s="74"/>
      <c r="F6" s="74"/>
      <c r="G6" s="74"/>
      <c r="H6" s="74"/>
      <c r="I6" s="74"/>
      <c r="J6" s="74"/>
      <c r="K6" s="74"/>
      <c r="L6" s="74"/>
      <c r="M6" s="74"/>
      <c r="N6" s="74"/>
      <c r="O6" s="74"/>
      <c r="P6" s="74"/>
      <c r="Q6" s="74"/>
      <c r="R6" s="74"/>
      <c r="S6" s="74"/>
      <c r="T6" s="74"/>
      <c r="U6" s="74"/>
      <c r="V6" s="74"/>
      <c r="W6" s="74"/>
      <c r="X6" s="74"/>
      <c r="Y6" s="74"/>
      <c r="Z6" s="74"/>
    </row>
    <row r="7" spans="1:26" ht="63" customHeight="1" x14ac:dyDescent="0.25">
      <c r="A7" s="163" t="s">
        <v>41</v>
      </c>
      <c r="B7" s="139"/>
      <c r="C7" s="139"/>
      <c r="D7" s="139"/>
      <c r="E7" s="139"/>
      <c r="F7" s="139"/>
      <c r="G7" s="139"/>
      <c r="H7" s="139"/>
      <c r="I7" s="139"/>
      <c r="J7" s="139"/>
      <c r="K7" s="139"/>
      <c r="L7" s="139"/>
      <c r="M7" s="139"/>
      <c r="N7" s="74"/>
      <c r="O7" s="74"/>
      <c r="P7" s="74"/>
      <c r="Q7" s="74"/>
      <c r="R7" s="74"/>
      <c r="S7" s="74"/>
      <c r="T7" s="74"/>
      <c r="U7" s="74"/>
      <c r="V7" s="74"/>
      <c r="W7" s="74"/>
      <c r="X7" s="74"/>
      <c r="Y7" s="74"/>
      <c r="Z7" s="74"/>
    </row>
    <row r="8" spans="1:26" x14ac:dyDescent="0.25">
      <c r="A8" s="74"/>
      <c r="B8" s="74"/>
      <c r="C8" s="74"/>
      <c r="D8" s="74"/>
      <c r="E8" s="74"/>
      <c r="F8" s="74"/>
      <c r="G8" s="74"/>
      <c r="H8" s="74"/>
      <c r="I8" s="74"/>
      <c r="J8" s="74"/>
      <c r="K8" s="74"/>
      <c r="L8" s="74"/>
      <c r="M8" s="74"/>
      <c r="N8" s="74"/>
      <c r="O8" s="74"/>
      <c r="P8" s="74"/>
      <c r="Q8" s="74"/>
      <c r="R8" s="74"/>
      <c r="S8" s="74"/>
      <c r="T8" s="74"/>
      <c r="U8" s="74"/>
      <c r="V8" s="74"/>
      <c r="W8" s="74"/>
      <c r="X8" s="74"/>
      <c r="Y8" s="74"/>
      <c r="Z8" s="74"/>
    </row>
    <row r="9" spans="1:26" ht="34.5" customHeight="1" x14ac:dyDescent="0.25">
      <c r="A9" s="151" t="s">
        <v>42</v>
      </c>
      <c r="B9" s="152"/>
      <c r="C9" s="152"/>
      <c r="D9" s="152"/>
      <c r="E9" s="152"/>
      <c r="F9" s="152"/>
      <c r="G9" s="152"/>
      <c r="H9" s="153" t="s">
        <v>43</v>
      </c>
      <c r="I9" s="152"/>
      <c r="J9" s="152"/>
      <c r="K9" s="152"/>
      <c r="L9" s="152"/>
      <c r="M9" s="154"/>
      <c r="N9" s="74"/>
      <c r="O9" s="74"/>
      <c r="P9" s="74"/>
      <c r="Q9" s="74"/>
      <c r="R9" s="74"/>
      <c r="S9" s="74"/>
      <c r="T9" s="74"/>
      <c r="U9" s="74"/>
      <c r="V9" s="74"/>
      <c r="W9" s="74"/>
      <c r="X9" s="74"/>
      <c r="Y9" s="74"/>
      <c r="Z9" s="74"/>
    </row>
    <row r="10" spans="1:26" ht="57.75" customHeight="1" x14ac:dyDescent="0.25">
      <c r="A10" s="3"/>
      <c r="B10" s="149" t="s">
        <v>44</v>
      </c>
      <c r="C10" s="150"/>
      <c r="D10" s="150"/>
      <c r="E10" s="150"/>
      <c r="F10" s="150"/>
      <c r="G10" s="150"/>
      <c r="H10" s="161" t="s">
        <v>45</v>
      </c>
      <c r="I10" s="150"/>
      <c r="J10" s="150"/>
      <c r="K10" s="150"/>
      <c r="L10" s="150"/>
      <c r="M10" s="159"/>
      <c r="N10" s="74"/>
      <c r="O10" s="74"/>
      <c r="P10" s="74"/>
      <c r="Q10" s="74"/>
      <c r="R10" s="74"/>
      <c r="S10" s="74"/>
      <c r="T10" s="74"/>
      <c r="U10" s="74"/>
      <c r="V10" s="74"/>
      <c r="W10" s="74"/>
      <c r="X10" s="74"/>
      <c r="Y10" s="74"/>
      <c r="Z10" s="74"/>
    </row>
    <row r="11" spans="1:26" ht="9.75" customHeight="1" x14ac:dyDescent="0.25">
      <c r="A11" s="76"/>
      <c r="B11" s="76"/>
      <c r="C11" s="76"/>
      <c r="D11" s="76"/>
      <c r="E11" s="76"/>
      <c r="F11" s="76"/>
      <c r="G11" s="74"/>
      <c r="H11" s="79"/>
      <c r="I11" s="74"/>
      <c r="J11" s="74"/>
      <c r="K11" s="74"/>
      <c r="L11" s="74"/>
      <c r="M11" s="74"/>
      <c r="N11" s="74"/>
      <c r="O11" s="74"/>
      <c r="P11" s="74"/>
      <c r="Q11" s="74"/>
      <c r="R11" s="74"/>
      <c r="S11" s="74"/>
      <c r="T11" s="74"/>
      <c r="U11" s="74"/>
      <c r="V11" s="74"/>
      <c r="W11" s="74"/>
      <c r="X11" s="74"/>
      <c r="Y11" s="74"/>
      <c r="Z11" s="74"/>
    </row>
    <row r="12" spans="1:26" ht="34.5" customHeight="1" x14ac:dyDescent="0.25">
      <c r="A12" s="151" t="s">
        <v>46</v>
      </c>
      <c r="B12" s="152"/>
      <c r="C12" s="152"/>
      <c r="D12" s="152"/>
      <c r="E12" s="152"/>
      <c r="F12" s="152"/>
      <c r="G12" s="152"/>
      <c r="H12" s="153" t="s">
        <v>43</v>
      </c>
      <c r="I12" s="152"/>
      <c r="J12" s="152"/>
      <c r="K12" s="152"/>
      <c r="L12" s="152"/>
      <c r="M12" s="154"/>
      <c r="N12" s="74"/>
      <c r="O12" s="74"/>
      <c r="P12" s="74"/>
      <c r="Q12" s="74"/>
      <c r="R12" s="74"/>
      <c r="S12" s="74"/>
      <c r="T12" s="74"/>
      <c r="U12" s="74"/>
      <c r="V12" s="74"/>
      <c r="W12" s="74"/>
      <c r="X12" s="74"/>
      <c r="Y12" s="74"/>
      <c r="Z12" s="74"/>
    </row>
    <row r="13" spans="1:26" ht="34.5" customHeight="1" x14ac:dyDescent="0.25">
      <c r="A13" s="4"/>
      <c r="B13" s="155" t="s">
        <v>47</v>
      </c>
      <c r="C13" s="139"/>
      <c r="D13" s="139"/>
      <c r="E13" s="139"/>
      <c r="F13" s="139"/>
      <c r="G13" s="139"/>
      <c r="H13" s="156" t="s">
        <v>45</v>
      </c>
      <c r="I13" s="139"/>
      <c r="J13" s="139"/>
      <c r="K13" s="139"/>
      <c r="L13" s="139"/>
      <c r="M13" s="157"/>
      <c r="N13" s="74"/>
      <c r="O13" s="74"/>
      <c r="P13" s="74"/>
      <c r="Q13" s="74"/>
      <c r="R13" s="74"/>
      <c r="S13" s="74"/>
      <c r="T13" s="74"/>
      <c r="U13" s="74"/>
      <c r="V13" s="74"/>
      <c r="W13" s="74"/>
      <c r="X13" s="74"/>
      <c r="Y13" s="74"/>
      <c r="Z13" s="74"/>
    </row>
    <row r="14" spans="1:26" ht="34.5" customHeight="1" x14ac:dyDescent="0.25">
      <c r="A14" s="4"/>
      <c r="B14" s="155" t="s">
        <v>48</v>
      </c>
      <c r="C14" s="139"/>
      <c r="D14" s="139"/>
      <c r="E14" s="139"/>
      <c r="F14" s="139"/>
      <c r="G14" s="139"/>
      <c r="H14" s="139"/>
      <c r="I14" s="158"/>
      <c r="J14" s="158"/>
      <c r="K14" s="158"/>
      <c r="L14" s="158"/>
      <c r="M14" s="157"/>
      <c r="N14" s="74"/>
      <c r="O14" s="74"/>
      <c r="P14" s="74"/>
      <c r="Q14" s="74"/>
      <c r="R14" s="74"/>
      <c r="S14" s="74"/>
      <c r="T14" s="74"/>
      <c r="U14" s="74"/>
      <c r="V14" s="74"/>
      <c r="W14" s="74"/>
      <c r="X14" s="74"/>
      <c r="Y14" s="74"/>
      <c r="Z14" s="74"/>
    </row>
    <row r="15" spans="1:26" ht="34.5" customHeight="1" x14ac:dyDescent="0.25">
      <c r="A15" s="3"/>
      <c r="B15" s="160" t="s">
        <v>49</v>
      </c>
      <c r="C15" s="150"/>
      <c r="D15" s="150"/>
      <c r="E15" s="150"/>
      <c r="F15" s="150"/>
      <c r="G15" s="150"/>
      <c r="H15" s="150"/>
      <c r="I15" s="150"/>
      <c r="J15" s="150"/>
      <c r="K15" s="150"/>
      <c r="L15" s="150"/>
      <c r="M15" s="159"/>
      <c r="N15" s="74"/>
      <c r="O15" s="74"/>
      <c r="P15" s="74"/>
      <c r="Q15" s="74"/>
      <c r="R15" s="74"/>
      <c r="S15" s="74"/>
      <c r="T15" s="74"/>
      <c r="U15" s="74"/>
      <c r="V15" s="74"/>
      <c r="W15" s="74"/>
      <c r="X15" s="74"/>
      <c r="Y15" s="74"/>
      <c r="Z15" s="74"/>
    </row>
    <row r="16" spans="1:26" x14ac:dyDescent="0.2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row>
    <row r="17" spans="1:26" x14ac:dyDescent="0.25">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row>
    <row r="18" spans="1:26" x14ac:dyDescent="0.2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row>
    <row r="19" spans="1:26" x14ac:dyDescent="0.25">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row>
    <row r="20" spans="1:26" x14ac:dyDescent="0.25">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row>
    <row r="21" spans="1:26" ht="15.75" customHeight="1" x14ac:dyDescent="0.2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row>
    <row r="22" spans="1:26" ht="15.75" customHeight="1"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row>
    <row r="23" spans="1:26" ht="15.75" customHeight="1" x14ac:dyDescent="0.2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row>
    <row r="24" spans="1:26" ht="15.75" customHeight="1"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row>
    <row r="25" spans="1:26" ht="15.75" customHeight="1"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row>
    <row r="26" spans="1:26" ht="15.75" customHeight="1"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ht="15.7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A1:M1"/>
    <mergeCell ref="A3:M3"/>
    <mergeCell ref="A5:M5"/>
    <mergeCell ref="A7:M7"/>
    <mergeCell ref="A9:G9"/>
    <mergeCell ref="H9:M9"/>
    <mergeCell ref="B10:G10"/>
    <mergeCell ref="A12:G12"/>
    <mergeCell ref="H12:M12"/>
    <mergeCell ref="B13:G13"/>
    <mergeCell ref="H13:M15"/>
    <mergeCell ref="B14:G14"/>
    <mergeCell ref="B15:G15"/>
    <mergeCell ref="H10:M10"/>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 footer="0"/>
  <pageSetup orientation="portrait"/>
  <headerFooter>
    <oddFooter>&amp;L&amp;F&amp;C&amp;D&amp;R&amp;P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A16" workbookViewId="0">
      <selection activeCell="J24" sqref="J24:L24"/>
    </sheetView>
  </sheetViews>
  <sheetFormatPr baseColWidth="10" defaultColWidth="14.42578125" defaultRowHeight="15" customHeight="1" x14ac:dyDescent="0.25"/>
  <cols>
    <col min="1" max="11" width="11.42578125" customWidth="1"/>
    <col min="12" max="12" width="21" customWidth="1"/>
    <col min="13" max="26" width="10.7109375" customWidth="1"/>
  </cols>
  <sheetData>
    <row r="1" spans="1:26" x14ac:dyDescent="0.25">
      <c r="A1" s="74"/>
      <c r="B1" s="74"/>
      <c r="C1" s="74"/>
      <c r="D1" s="74"/>
      <c r="E1" s="74"/>
      <c r="F1" s="74"/>
      <c r="G1" s="74"/>
      <c r="H1" s="74"/>
      <c r="I1" s="74"/>
      <c r="J1" s="74"/>
      <c r="K1" s="74"/>
      <c r="L1" s="74"/>
      <c r="M1" s="74"/>
      <c r="N1" s="74"/>
      <c r="O1" s="74"/>
      <c r="P1" s="74"/>
      <c r="Q1" s="74"/>
      <c r="R1" s="74"/>
      <c r="S1" s="74"/>
      <c r="T1" s="74"/>
      <c r="U1" s="74"/>
      <c r="V1" s="74"/>
      <c r="W1" s="74"/>
      <c r="X1" s="74"/>
      <c r="Y1" s="74"/>
      <c r="Z1" s="74"/>
    </row>
    <row r="2" spans="1:26" x14ac:dyDescent="0.25">
      <c r="A2" s="74"/>
      <c r="B2" s="74"/>
      <c r="C2" s="74"/>
      <c r="D2" s="74"/>
      <c r="E2" s="74"/>
      <c r="F2" s="74"/>
      <c r="G2" s="74"/>
      <c r="H2" s="74"/>
      <c r="I2" s="74"/>
      <c r="J2" s="74"/>
      <c r="K2" s="74"/>
      <c r="L2" s="74"/>
      <c r="M2" s="74"/>
      <c r="N2" s="74"/>
      <c r="O2" s="74"/>
      <c r="P2" s="74"/>
      <c r="Q2" s="74"/>
      <c r="R2" s="74"/>
      <c r="S2" s="74"/>
      <c r="T2" s="74"/>
      <c r="U2" s="74"/>
      <c r="V2" s="74"/>
      <c r="W2" s="74"/>
      <c r="X2" s="74"/>
      <c r="Y2" s="74"/>
      <c r="Z2" s="74"/>
    </row>
    <row r="3" spans="1:26" x14ac:dyDescent="0.25">
      <c r="A3" s="5"/>
      <c r="B3" s="74"/>
      <c r="C3" s="74"/>
      <c r="D3" s="74"/>
      <c r="E3" s="74"/>
      <c r="F3" s="74"/>
      <c r="G3" s="74"/>
      <c r="H3" s="74"/>
      <c r="I3" s="74"/>
      <c r="J3" s="74"/>
      <c r="K3" s="74"/>
      <c r="L3" s="74"/>
      <c r="M3" s="74"/>
      <c r="N3" s="74"/>
      <c r="O3" s="74"/>
      <c r="P3" s="74"/>
      <c r="Q3" s="74"/>
      <c r="R3" s="74"/>
      <c r="S3" s="74"/>
      <c r="T3" s="74"/>
      <c r="U3" s="74"/>
      <c r="V3" s="74"/>
      <c r="W3" s="74"/>
      <c r="X3" s="74"/>
      <c r="Y3" s="74"/>
      <c r="Z3" s="74"/>
    </row>
    <row r="4" spans="1:26" x14ac:dyDescent="0.25">
      <c r="A4" s="74"/>
      <c r="B4" s="74"/>
      <c r="C4" s="74"/>
      <c r="D4" s="74"/>
      <c r="E4" s="74"/>
      <c r="F4" s="74"/>
      <c r="G4" s="74"/>
      <c r="H4" s="74"/>
      <c r="I4" s="74"/>
      <c r="J4" s="74"/>
      <c r="K4" s="74"/>
      <c r="L4" s="74"/>
      <c r="M4" s="74"/>
      <c r="N4" s="74"/>
      <c r="O4" s="74"/>
      <c r="P4" s="74"/>
      <c r="Q4" s="74"/>
      <c r="R4" s="74"/>
      <c r="S4" s="74"/>
      <c r="T4" s="74"/>
      <c r="U4" s="74"/>
      <c r="V4" s="74"/>
      <c r="W4" s="74"/>
      <c r="X4" s="74"/>
      <c r="Y4" s="74"/>
      <c r="Z4" s="74"/>
    </row>
    <row r="5" spans="1:26" x14ac:dyDescent="0.25">
      <c r="A5" s="74"/>
      <c r="B5" s="74"/>
      <c r="C5" s="74"/>
      <c r="D5" s="74"/>
      <c r="E5" s="74"/>
      <c r="F5" s="74"/>
      <c r="G5" s="74"/>
      <c r="H5" s="74"/>
      <c r="I5" s="74"/>
      <c r="J5" s="74"/>
      <c r="K5" s="74"/>
      <c r="L5" s="74"/>
      <c r="M5" s="74"/>
      <c r="N5" s="74"/>
      <c r="O5" s="74"/>
      <c r="P5" s="74"/>
      <c r="Q5" s="74"/>
      <c r="R5" s="74"/>
      <c r="S5" s="74"/>
      <c r="T5" s="74"/>
      <c r="U5" s="74"/>
      <c r="V5" s="74"/>
      <c r="W5" s="74"/>
      <c r="X5" s="74"/>
      <c r="Y5" s="74"/>
      <c r="Z5" s="74"/>
    </row>
    <row r="6" spans="1:26" x14ac:dyDescent="0.25">
      <c r="A6" s="74"/>
      <c r="B6" s="74"/>
      <c r="C6" s="74"/>
      <c r="D6" s="74"/>
      <c r="E6" s="74"/>
      <c r="F6" s="74"/>
      <c r="G6" s="74"/>
      <c r="H6" s="74"/>
      <c r="I6" s="74"/>
      <c r="J6" s="74"/>
      <c r="K6" s="74"/>
      <c r="L6" s="74"/>
      <c r="M6" s="74"/>
      <c r="N6" s="74"/>
      <c r="O6" s="74"/>
      <c r="P6" s="74"/>
      <c r="Q6" s="74"/>
      <c r="R6" s="74"/>
      <c r="S6" s="74"/>
      <c r="T6" s="74"/>
      <c r="U6" s="74"/>
      <c r="V6" s="74"/>
      <c r="W6" s="74"/>
      <c r="X6" s="74"/>
      <c r="Y6" s="74"/>
      <c r="Z6" s="74"/>
    </row>
    <row r="7" spans="1:26" x14ac:dyDescent="0.25">
      <c r="A7" s="74"/>
      <c r="B7" s="74"/>
      <c r="C7" s="74"/>
      <c r="D7" s="74"/>
      <c r="E7" s="74"/>
      <c r="F7" s="74"/>
      <c r="G7" s="74"/>
      <c r="H7" s="74"/>
      <c r="I7" s="74"/>
      <c r="J7" s="74"/>
      <c r="K7" s="74"/>
      <c r="L7" s="74"/>
      <c r="M7" s="74"/>
      <c r="N7" s="74"/>
      <c r="O7" s="74"/>
      <c r="P7" s="74"/>
      <c r="Q7" s="74"/>
      <c r="R7" s="74"/>
      <c r="S7" s="74"/>
      <c r="T7" s="74"/>
      <c r="U7" s="74"/>
      <c r="V7" s="74"/>
      <c r="W7" s="74"/>
      <c r="X7" s="74"/>
      <c r="Y7" s="74"/>
      <c r="Z7" s="74"/>
    </row>
    <row r="8" spans="1:26" x14ac:dyDescent="0.25">
      <c r="A8" s="74"/>
      <c r="B8" s="74"/>
      <c r="C8" s="74"/>
      <c r="D8" s="74"/>
      <c r="E8" s="74"/>
      <c r="F8" s="74"/>
      <c r="G8" s="74"/>
      <c r="H8" s="74"/>
      <c r="I8" s="74"/>
      <c r="J8" s="74"/>
      <c r="K8" s="74"/>
      <c r="L8" s="74"/>
      <c r="M8" s="74"/>
      <c r="N8" s="74"/>
      <c r="O8" s="74"/>
      <c r="P8" s="74"/>
      <c r="Q8" s="74"/>
      <c r="R8" s="74"/>
      <c r="S8" s="74"/>
      <c r="T8" s="74"/>
      <c r="U8" s="74"/>
      <c r="V8" s="74"/>
      <c r="W8" s="74"/>
      <c r="X8" s="74"/>
      <c r="Y8" s="74"/>
      <c r="Z8" s="74"/>
    </row>
    <row r="9" spans="1:26" ht="23.25" x14ac:dyDescent="0.25">
      <c r="A9" s="74"/>
      <c r="B9" s="74"/>
      <c r="C9" s="74"/>
      <c r="D9" s="74"/>
      <c r="E9" s="74"/>
      <c r="F9" s="138"/>
      <c r="G9" s="139"/>
      <c r="H9" s="74"/>
      <c r="I9" s="74"/>
      <c r="J9" s="74"/>
      <c r="K9" s="74"/>
      <c r="L9" s="74"/>
      <c r="M9" s="74"/>
      <c r="N9" s="74"/>
      <c r="O9" s="74"/>
      <c r="P9" s="74"/>
      <c r="Q9" s="74"/>
      <c r="R9" s="74"/>
      <c r="S9" s="74"/>
      <c r="T9" s="74"/>
      <c r="U9" s="74"/>
      <c r="V9" s="74"/>
      <c r="W9" s="74"/>
      <c r="X9" s="74"/>
      <c r="Y9" s="74"/>
      <c r="Z9" s="74"/>
    </row>
    <row r="10" spans="1:26"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row>
    <row r="11" spans="1:26" ht="51.75" customHeight="1" x14ac:dyDescent="0.25">
      <c r="A11" s="74"/>
      <c r="B11" s="74"/>
      <c r="C11" s="74"/>
      <c r="D11" s="74"/>
      <c r="E11" s="74"/>
      <c r="F11" s="165" t="s">
        <v>50</v>
      </c>
      <c r="G11" s="139"/>
      <c r="H11" s="166" t="s">
        <v>51</v>
      </c>
      <c r="I11" s="139"/>
      <c r="J11" s="139"/>
      <c r="K11" s="139"/>
      <c r="L11" s="139"/>
      <c r="M11" s="74"/>
      <c r="N11" s="74"/>
      <c r="O11" s="74"/>
      <c r="P11" s="74"/>
      <c r="Q11" s="74"/>
      <c r="R11" s="74"/>
      <c r="S11" s="74"/>
      <c r="T11" s="74"/>
      <c r="U11" s="74"/>
      <c r="V11" s="74"/>
      <c r="W11" s="74"/>
      <c r="X11" s="74"/>
      <c r="Y11" s="74"/>
      <c r="Z11" s="74"/>
    </row>
    <row r="12" spans="1:26" ht="23.25" x14ac:dyDescent="0.25">
      <c r="A12" s="74"/>
      <c r="B12" s="74"/>
      <c r="C12" s="74"/>
      <c r="D12" s="74"/>
      <c r="E12" s="74"/>
      <c r="F12" s="81"/>
      <c r="G12" s="75"/>
      <c r="H12" s="74"/>
      <c r="I12" s="167"/>
      <c r="J12" s="139"/>
      <c r="K12" s="139"/>
      <c r="L12" s="139"/>
      <c r="M12" s="74"/>
      <c r="N12" s="74"/>
      <c r="O12" s="74"/>
      <c r="P12" s="74"/>
      <c r="Q12" s="74"/>
      <c r="R12" s="74"/>
      <c r="S12" s="74"/>
      <c r="T12" s="74"/>
      <c r="U12" s="74"/>
      <c r="V12" s="74"/>
      <c r="W12" s="74"/>
      <c r="X12" s="74"/>
      <c r="Y12" s="74"/>
      <c r="Z12" s="74"/>
    </row>
    <row r="13" spans="1:26" ht="30" customHeight="1" x14ac:dyDescent="0.25">
      <c r="A13" s="74"/>
      <c r="B13" s="74"/>
      <c r="C13" s="74"/>
      <c r="D13" s="74"/>
      <c r="E13" s="74"/>
      <c r="F13" s="168" t="s">
        <v>52</v>
      </c>
      <c r="G13" s="139"/>
      <c r="H13" s="139"/>
      <c r="I13" s="169">
        <v>9</v>
      </c>
      <c r="J13" s="139"/>
      <c r="K13" s="139"/>
      <c r="L13" s="139"/>
      <c r="M13" s="74"/>
      <c r="N13" s="74"/>
      <c r="O13" s="74"/>
      <c r="P13" s="74"/>
      <c r="Q13" s="74"/>
      <c r="R13" s="74"/>
      <c r="S13" s="74"/>
      <c r="T13" s="74"/>
      <c r="U13" s="74"/>
      <c r="V13" s="74"/>
      <c r="W13" s="74"/>
      <c r="X13" s="74"/>
      <c r="Y13" s="74"/>
      <c r="Z13" s="74"/>
    </row>
    <row r="14" spans="1:26" ht="30" customHeight="1" x14ac:dyDescent="0.25">
      <c r="A14" s="74"/>
      <c r="B14" s="74"/>
      <c r="C14" s="74"/>
      <c r="D14" s="74"/>
      <c r="E14" s="74"/>
      <c r="F14" s="168" t="s">
        <v>53</v>
      </c>
      <c r="G14" s="139"/>
      <c r="H14" s="139"/>
      <c r="I14" s="170"/>
      <c r="J14" s="139"/>
      <c r="K14" s="139"/>
      <c r="L14" s="139"/>
      <c r="M14" s="74"/>
      <c r="N14" s="74"/>
      <c r="O14" s="74"/>
      <c r="P14" s="74"/>
      <c r="Q14" s="74"/>
      <c r="R14" s="74"/>
      <c r="S14" s="74"/>
      <c r="T14" s="74"/>
      <c r="U14" s="74"/>
      <c r="V14" s="74"/>
      <c r="W14" s="74"/>
      <c r="X14" s="74"/>
      <c r="Y14" s="74"/>
      <c r="Z14" s="74"/>
    </row>
    <row r="15" spans="1:26" ht="30" customHeight="1" x14ac:dyDescent="0.25">
      <c r="A15" s="74"/>
      <c r="B15" s="74"/>
      <c r="C15" s="74"/>
      <c r="D15" s="74"/>
      <c r="E15" s="74"/>
      <c r="F15" s="82"/>
      <c r="G15" s="82"/>
      <c r="H15" s="82"/>
      <c r="I15" s="171"/>
      <c r="J15" s="139"/>
      <c r="K15" s="139"/>
      <c r="L15" s="139"/>
      <c r="M15" s="74"/>
      <c r="N15" s="74"/>
      <c r="O15" s="74"/>
      <c r="P15" s="74"/>
      <c r="Q15" s="74"/>
      <c r="R15" s="74"/>
      <c r="S15" s="74"/>
      <c r="T15" s="74"/>
      <c r="U15" s="74"/>
      <c r="V15" s="74"/>
      <c r="W15" s="74"/>
      <c r="X15" s="74"/>
      <c r="Y15" s="74"/>
      <c r="Z15" s="74"/>
    </row>
    <row r="16" spans="1:26" ht="30" customHeight="1" x14ac:dyDescent="0.25">
      <c r="A16" s="74"/>
      <c r="B16" s="74"/>
      <c r="C16" s="74"/>
      <c r="D16" s="74"/>
      <c r="E16" s="74"/>
      <c r="F16" s="168" t="s">
        <v>54</v>
      </c>
      <c r="G16" s="139"/>
      <c r="H16" s="139"/>
      <c r="I16" s="170" t="s">
        <v>55</v>
      </c>
      <c r="J16" s="139"/>
      <c r="K16" s="139"/>
      <c r="L16" s="139"/>
      <c r="M16" s="74"/>
      <c r="N16" s="74"/>
      <c r="O16" s="74"/>
      <c r="P16" s="74"/>
      <c r="Q16" s="74"/>
      <c r="R16" s="74"/>
      <c r="S16" s="74"/>
      <c r="T16" s="74"/>
      <c r="U16" s="74"/>
      <c r="V16" s="74"/>
      <c r="W16" s="74"/>
      <c r="X16" s="74"/>
      <c r="Y16" s="74"/>
      <c r="Z16" s="74"/>
    </row>
    <row r="17" spans="1:26" ht="30" customHeight="1" x14ac:dyDescent="0.25">
      <c r="A17" s="74"/>
      <c r="B17" s="74"/>
      <c r="C17" s="74"/>
      <c r="D17" s="74"/>
      <c r="E17" s="74"/>
      <c r="F17" s="168" t="s">
        <v>56</v>
      </c>
      <c r="G17" s="139"/>
      <c r="H17" s="139"/>
      <c r="I17" s="170" t="s">
        <v>57</v>
      </c>
      <c r="J17" s="139"/>
      <c r="K17" s="139"/>
      <c r="L17" s="139"/>
      <c r="M17" s="74"/>
      <c r="N17" s="74"/>
      <c r="O17" s="74"/>
      <c r="P17" s="74"/>
      <c r="Q17" s="74"/>
      <c r="R17" s="74"/>
      <c r="S17" s="74"/>
      <c r="T17" s="74"/>
      <c r="U17" s="74"/>
      <c r="V17" s="74"/>
      <c r="W17" s="74"/>
      <c r="X17" s="74"/>
      <c r="Y17" s="74"/>
      <c r="Z17" s="74"/>
    </row>
    <row r="18" spans="1:26" ht="18.75" x14ac:dyDescent="0.25">
      <c r="A18" s="74"/>
      <c r="B18" s="74"/>
      <c r="C18" s="74"/>
      <c r="D18" s="74"/>
      <c r="E18" s="74"/>
      <c r="F18" s="83"/>
      <c r="G18" s="83"/>
      <c r="H18" s="83"/>
      <c r="I18" s="171"/>
      <c r="J18" s="139"/>
      <c r="K18" s="139"/>
      <c r="L18" s="139"/>
      <c r="M18" s="74"/>
      <c r="N18" s="74"/>
      <c r="O18" s="74"/>
      <c r="P18" s="74"/>
      <c r="Q18" s="74"/>
      <c r="R18" s="74"/>
      <c r="S18" s="74"/>
      <c r="T18" s="74"/>
      <c r="U18" s="74"/>
      <c r="V18" s="74"/>
      <c r="W18" s="74"/>
      <c r="X18" s="74"/>
      <c r="Y18" s="74"/>
      <c r="Z18" s="74"/>
    </row>
    <row r="19" spans="1:26" ht="30" customHeight="1" x14ac:dyDescent="0.25">
      <c r="A19" s="74"/>
      <c r="B19" s="74"/>
      <c r="C19" s="74"/>
      <c r="D19" s="74"/>
      <c r="E19" s="74"/>
      <c r="F19" s="168" t="s">
        <v>58</v>
      </c>
      <c r="G19" s="139"/>
      <c r="H19" s="139"/>
      <c r="I19" s="174" t="s">
        <v>59</v>
      </c>
      <c r="J19" s="139"/>
      <c r="K19" s="139"/>
      <c r="L19" s="139"/>
      <c r="M19" s="74"/>
      <c r="N19" s="74"/>
      <c r="O19" s="74"/>
      <c r="P19" s="74"/>
      <c r="Q19" s="74"/>
      <c r="R19" s="74"/>
      <c r="S19" s="74"/>
      <c r="T19" s="74"/>
      <c r="U19" s="74"/>
      <c r="V19" s="74"/>
      <c r="W19" s="74"/>
      <c r="X19" s="74"/>
      <c r="Y19" s="74"/>
      <c r="Z19" s="74"/>
    </row>
    <row r="20" spans="1:26" ht="30" customHeight="1" x14ac:dyDescent="0.25">
      <c r="A20" s="74"/>
      <c r="B20" s="74"/>
      <c r="C20" s="74"/>
      <c r="D20" s="74"/>
      <c r="E20" s="74"/>
      <c r="F20" s="168" t="s">
        <v>56</v>
      </c>
      <c r="G20" s="139"/>
      <c r="H20" s="139"/>
      <c r="I20" s="174" t="s">
        <v>57</v>
      </c>
      <c r="J20" s="139"/>
      <c r="K20" s="139"/>
      <c r="L20" s="139"/>
      <c r="M20" s="74"/>
      <c r="N20" s="74"/>
      <c r="O20" s="74"/>
      <c r="P20" s="74"/>
      <c r="Q20" s="74"/>
      <c r="R20" s="74"/>
      <c r="S20" s="74"/>
      <c r="T20" s="74"/>
      <c r="U20" s="74"/>
      <c r="V20" s="74"/>
      <c r="W20" s="74"/>
      <c r="X20" s="74"/>
      <c r="Y20" s="74"/>
      <c r="Z20" s="74"/>
    </row>
    <row r="21" spans="1:26" ht="30" customHeight="1" x14ac:dyDescent="0.25">
      <c r="A21" s="74"/>
      <c r="B21" s="74"/>
      <c r="C21" s="74"/>
      <c r="D21" s="74"/>
      <c r="E21" s="74"/>
      <c r="F21" s="168" t="s">
        <v>60</v>
      </c>
      <c r="G21" s="139"/>
      <c r="H21" s="139"/>
      <c r="I21" s="174">
        <v>25502346</v>
      </c>
      <c r="J21" s="139"/>
      <c r="K21" s="139"/>
      <c r="L21" s="139"/>
      <c r="M21" s="74"/>
      <c r="N21" s="74"/>
      <c r="O21" s="74"/>
      <c r="P21" s="74"/>
      <c r="Q21" s="74"/>
      <c r="R21" s="74"/>
      <c r="S21" s="74"/>
      <c r="T21" s="74"/>
      <c r="U21" s="74"/>
      <c r="V21" s="74"/>
      <c r="W21" s="74"/>
      <c r="X21" s="74"/>
      <c r="Y21" s="74"/>
      <c r="Z21" s="74"/>
    </row>
    <row r="22" spans="1:26" ht="30" customHeight="1" x14ac:dyDescent="0.25">
      <c r="A22" s="74"/>
      <c r="B22" s="74"/>
      <c r="C22" s="74"/>
      <c r="D22" s="74"/>
      <c r="E22" s="74"/>
      <c r="F22" s="168" t="s">
        <v>61</v>
      </c>
      <c r="G22" s="139"/>
      <c r="H22" s="139"/>
      <c r="I22" s="172" t="s">
        <v>62</v>
      </c>
      <c r="J22" s="139"/>
      <c r="K22" s="139"/>
      <c r="L22" s="139"/>
      <c r="M22" s="74"/>
      <c r="N22" s="74"/>
      <c r="O22" s="74"/>
      <c r="P22" s="74"/>
      <c r="Q22" s="74"/>
      <c r="R22" s="74"/>
      <c r="S22" s="74"/>
      <c r="T22" s="74"/>
      <c r="U22" s="74"/>
      <c r="V22" s="74"/>
      <c r="W22" s="74"/>
      <c r="X22" s="74"/>
      <c r="Y22" s="74"/>
      <c r="Z22" s="74"/>
    </row>
    <row r="23" spans="1:26" ht="15.75" customHeight="1" x14ac:dyDescent="0.25">
      <c r="A23" s="74"/>
      <c r="B23" s="74"/>
      <c r="C23" s="74"/>
      <c r="D23" s="74"/>
      <c r="E23" s="74"/>
      <c r="F23" s="74"/>
      <c r="G23" s="84"/>
      <c r="H23" s="74"/>
      <c r="I23" s="173"/>
      <c r="J23" s="139"/>
      <c r="K23" s="139"/>
      <c r="L23" s="139"/>
      <c r="M23" s="74"/>
      <c r="N23" s="74"/>
      <c r="O23" s="74"/>
      <c r="P23" s="74"/>
      <c r="Q23" s="74"/>
      <c r="R23" s="74"/>
      <c r="S23" s="74"/>
      <c r="T23" s="74"/>
      <c r="U23" s="74"/>
      <c r="V23" s="74"/>
      <c r="W23" s="74"/>
      <c r="X23" s="74"/>
      <c r="Y23" s="74"/>
      <c r="Z23" s="74"/>
    </row>
    <row r="24" spans="1:26" ht="30" customHeight="1" x14ac:dyDescent="0.25">
      <c r="A24" s="74"/>
      <c r="B24" s="74"/>
      <c r="C24" s="74"/>
      <c r="D24" s="74"/>
      <c r="E24" s="74"/>
      <c r="F24" s="168" t="s">
        <v>63</v>
      </c>
      <c r="G24" s="139"/>
      <c r="H24" s="139"/>
      <c r="I24" s="139"/>
      <c r="J24" s="174">
        <v>2022</v>
      </c>
      <c r="K24" s="139"/>
      <c r="L24" s="139"/>
      <c r="M24" s="74"/>
      <c r="N24" s="74"/>
      <c r="O24" s="74"/>
      <c r="P24" s="74"/>
      <c r="Q24" s="74"/>
      <c r="R24" s="74"/>
      <c r="S24" s="74"/>
      <c r="T24" s="74"/>
      <c r="U24" s="74"/>
      <c r="V24" s="74"/>
      <c r="W24" s="74"/>
      <c r="X24" s="74"/>
      <c r="Y24" s="74"/>
      <c r="Z24" s="74"/>
    </row>
    <row r="25" spans="1:26" ht="15.75" customHeight="1" x14ac:dyDescent="0.25">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row>
    <row r="26" spans="1:26" ht="15.75" customHeight="1" x14ac:dyDescent="0.25">
      <c r="A26" s="74"/>
      <c r="B26" s="74"/>
      <c r="C26" s="74"/>
      <c r="D26" s="74"/>
      <c r="E26" s="74"/>
      <c r="F26" s="5"/>
      <c r="G26" s="74"/>
      <c r="H26" s="74"/>
      <c r="I26" s="74"/>
      <c r="J26" s="74"/>
      <c r="K26" s="74"/>
      <c r="L26" s="74"/>
      <c r="M26" s="74"/>
      <c r="N26" s="74"/>
      <c r="O26" s="74"/>
      <c r="P26" s="74"/>
      <c r="Q26" s="74"/>
      <c r="R26" s="74"/>
      <c r="S26" s="74"/>
      <c r="T26" s="74"/>
      <c r="U26" s="74"/>
      <c r="V26" s="74"/>
      <c r="W26" s="74"/>
      <c r="X26" s="74"/>
      <c r="Y26" s="74"/>
      <c r="Z26" s="74"/>
    </row>
    <row r="27" spans="1:26" ht="15.75" customHeight="1" x14ac:dyDescent="0.2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row>
    <row r="28" spans="1:26" ht="15.75" customHeight="1" x14ac:dyDescent="0.2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row>
    <row r="29" spans="1:26" ht="15.75" customHeight="1" x14ac:dyDescent="0.2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row>
    <row r="30" spans="1:26" ht="15.75" customHeight="1" x14ac:dyDescent="0.2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row>
    <row r="31" spans="1:26" ht="15.75" customHeight="1" x14ac:dyDescent="0.2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row>
    <row r="32" spans="1:26" ht="15.7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row>
    <row r="33" spans="1:26" ht="15.75" customHeight="1" x14ac:dyDescent="0.2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row>
    <row r="34" spans="1:26" ht="15.75" customHeight="1" x14ac:dyDescent="0.2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row>
    <row r="35" spans="1:26" ht="15.75" customHeight="1" x14ac:dyDescent="0.2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row>
    <row r="36" spans="1:26" ht="15.75" customHeight="1" x14ac:dyDescent="0.2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row>
    <row r="37" spans="1:26" ht="15.75" customHeight="1" x14ac:dyDescent="0.2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row>
    <row r="38" spans="1:26" ht="15.75" customHeight="1" x14ac:dyDescent="0.2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row>
    <row r="39" spans="1:26" ht="15.75" customHeight="1" x14ac:dyDescent="0.2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row>
    <row r="40" spans="1:26" ht="15.75" customHeight="1" x14ac:dyDescent="0.2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row>
    <row r="41" spans="1:26" ht="15.75" customHeight="1" x14ac:dyDescent="0.2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row>
    <row r="42" spans="1:26" ht="15.75" customHeight="1" x14ac:dyDescent="0.2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row>
    <row r="43" spans="1:26" ht="15.75" customHeight="1" x14ac:dyDescent="0.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row>
    <row r="44" spans="1:26" ht="15.75"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row>
    <row r="45" spans="1:26" ht="15.75"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row>
    <row r="46" spans="1:26" ht="15.75"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row>
    <row r="47" spans="1:26" ht="15.75" customHeight="1" x14ac:dyDescent="0.2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row>
    <row r="48" spans="1:26" ht="15.75" customHeight="1" x14ac:dyDescent="0.2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row>
    <row r="49" spans="1:26" ht="15.75" customHeight="1" x14ac:dyDescent="0.2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row>
    <row r="50" spans="1:26" ht="15.75" customHeight="1" x14ac:dyDescent="0.2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row>
    <row r="51" spans="1:26" ht="15.75" customHeight="1" x14ac:dyDescent="0.2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row>
    <row r="52" spans="1:26" ht="15.75" customHeight="1" x14ac:dyDescent="0.2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row>
    <row r="53" spans="1:26" ht="15.75" customHeight="1" x14ac:dyDescent="0.2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row>
    <row r="54" spans="1:26" ht="15.75" customHeight="1" x14ac:dyDescent="0.2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row>
    <row r="55" spans="1:26" ht="15.75" customHeight="1" x14ac:dyDescent="0.2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row>
    <row r="56" spans="1:26" ht="15.75" customHeight="1" x14ac:dyDescent="0.25">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row>
    <row r="57" spans="1:26" ht="15.75" customHeight="1" x14ac:dyDescent="0.25">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row>
    <row r="58" spans="1:26" ht="15.75" customHeight="1" x14ac:dyDescent="0.25">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row>
    <row r="59" spans="1:26" ht="15.75" customHeight="1" x14ac:dyDescent="0.25">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row>
    <row r="60" spans="1:26" ht="15.75" customHeight="1" x14ac:dyDescent="0.25">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6" ht="15.75" customHeight="1" x14ac:dyDescent="0.25">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row>
    <row r="62" spans="1:26" ht="15.75" customHeight="1" x14ac:dyDescent="0.25">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row>
    <row r="63" spans="1:26" ht="15.75" customHeight="1" x14ac:dyDescent="0.25">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row>
    <row r="64" spans="1:26" ht="15.75" customHeight="1" x14ac:dyDescent="0.25">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row>
    <row r="65" spans="1:26" ht="15.75" customHeight="1" x14ac:dyDescent="0.25">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row>
    <row r="66" spans="1:26" ht="15.75" customHeight="1" x14ac:dyDescent="0.25">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row>
    <row r="67" spans="1:26" ht="15.75" customHeight="1" x14ac:dyDescent="0.25">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row>
    <row r="68" spans="1:26" ht="15.75" customHeight="1" x14ac:dyDescent="0.25">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row>
    <row r="69" spans="1:26" ht="15.75" customHeight="1" x14ac:dyDescent="0.25">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row>
    <row r="70" spans="1:26" ht="15.75" customHeight="1" x14ac:dyDescent="0.25">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row>
    <row r="71" spans="1:26" ht="15.75" customHeight="1" x14ac:dyDescent="0.25">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row>
    <row r="72" spans="1:26" ht="15.75" customHeight="1" x14ac:dyDescent="0.25">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row>
    <row r="73" spans="1:26" ht="15.75" customHeight="1" x14ac:dyDescent="0.25">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row>
    <row r="74" spans="1:26" ht="15.75" customHeight="1" x14ac:dyDescent="0.2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row>
    <row r="75" spans="1:26" ht="15.75" customHeight="1" x14ac:dyDescent="0.25">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row>
    <row r="76" spans="1:26" ht="15.75" customHeight="1" x14ac:dyDescent="0.25">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row>
    <row r="77" spans="1:26" ht="15.75" customHeight="1" x14ac:dyDescent="0.25">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row>
    <row r="78" spans="1:26" ht="15.75" customHeight="1" x14ac:dyDescent="0.25">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row>
    <row r="79" spans="1:26" ht="15.75"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row>
    <row r="80" spans="1:26" ht="15.75"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row>
    <row r="81" spans="1:26" ht="15.75"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row>
    <row r="82" spans="1:26" ht="15.75"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row>
    <row r="83" spans="1:26" ht="15.75" customHeight="1" x14ac:dyDescent="0.2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row>
    <row r="84" spans="1:26" ht="15.75" customHeight="1" x14ac:dyDescent="0.2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row>
    <row r="85" spans="1:26" ht="15.75" customHeight="1" x14ac:dyDescent="0.2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row>
    <row r="86" spans="1:26" ht="15.75" customHeight="1" x14ac:dyDescent="0.2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row>
    <row r="87" spans="1:26" ht="15.75" customHeight="1" x14ac:dyDescent="0.2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row>
    <row r="88" spans="1:26" ht="15.75" customHeight="1" x14ac:dyDescent="0.2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row>
    <row r="89" spans="1:26" ht="15.75" customHeight="1" x14ac:dyDescent="0.2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row>
    <row r="90" spans="1:26" ht="15.75" customHeight="1" x14ac:dyDescent="0.2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spans="1:26" ht="15.75" customHeight="1" x14ac:dyDescent="0.2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spans="1:26" ht="15.75" customHeight="1" x14ac:dyDescent="0.2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spans="1:26" ht="15.75" customHeight="1" x14ac:dyDescent="0.2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spans="1:26" ht="15.75" customHeight="1" x14ac:dyDescent="0.2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spans="1:26" ht="15.75" customHeight="1" x14ac:dyDescent="0.2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spans="1:26" ht="15.75" customHeight="1" x14ac:dyDescent="0.2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spans="1:26" ht="15.75" customHeight="1" x14ac:dyDescent="0.2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spans="1:26" ht="15.75" customHeight="1" x14ac:dyDescent="0.2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spans="1:26" ht="15.75" customHeight="1" x14ac:dyDescent="0.2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spans="1:26" ht="15.75" customHeight="1" x14ac:dyDescent="0.2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spans="1:26" ht="15.75" customHeight="1" x14ac:dyDescent="0.2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spans="1:26" ht="15.75" customHeight="1" x14ac:dyDescent="0.2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spans="1:26" ht="15.75" customHeight="1" x14ac:dyDescent="0.2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spans="1:26" ht="15.75" customHeight="1" x14ac:dyDescent="0.2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spans="1:26" ht="15.75" customHeight="1" x14ac:dyDescent="0.2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spans="1:26" ht="15.75" customHeight="1" x14ac:dyDescent="0.2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spans="1:26" ht="15.75" customHeight="1" x14ac:dyDescent="0.2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spans="1:26" ht="15.75" customHeigh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spans="1:26" ht="15.75" customHeight="1" x14ac:dyDescent="0.2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spans="1:26" ht="15.75" customHeigh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spans="1:26" ht="15.75" customHeigh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spans="1:26" ht="15.75" customHeigh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spans="1:26" ht="15.75"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spans="1:26" ht="15.75"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spans="1:26" ht="15.75" customHeight="1" x14ac:dyDescent="0.2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spans="1:26" ht="15.75"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spans="1:26" ht="15.75"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spans="1:26" ht="15.75" customHeight="1" x14ac:dyDescent="0.2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spans="1:26" ht="15.75" customHeight="1" x14ac:dyDescent="0.2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spans="1:26" ht="15.75" customHeight="1"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spans="1:26" ht="15.75" customHeight="1"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spans="1:26" ht="15.75" customHeight="1"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spans="1:26" ht="15.75" customHeight="1"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spans="1:26" ht="15.75" customHeight="1"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spans="1:26" ht="15.75" customHeight="1"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spans="1:26" ht="15.75" customHeight="1"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spans="1:26" ht="15.75" customHeight="1"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spans="1:26" ht="15.75" customHeight="1"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spans="1:26" ht="15.75" customHeight="1"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spans="1:26" ht="15.75" customHeight="1"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spans="1:26" ht="15.75" customHeight="1"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spans="1:26" ht="15.75" customHeight="1" x14ac:dyDescent="0.2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spans="1:26" ht="15.75" customHeight="1" x14ac:dyDescent="0.2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spans="1:26" ht="15.75" customHeight="1" x14ac:dyDescent="0.2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spans="1:26" ht="15.75" customHeight="1" x14ac:dyDescent="0.2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spans="1:26" ht="15.75" customHeight="1" x14ac:dyDescent="0.2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spans="1:26" ht="15.75" customHeight="1" x14ac:dyDescent="0.2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spans="1:26" ht="15.75" customHeight="1" x14ac:dyDescent="0.2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spans="1:26" ht="15.75" customHeigh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spans="1:26" ht="15.75" customHeight="1" x14ac:dyDescent="0.2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spans="1:26" ht="15.75" customHeight="1" x14ac:dyDescent="0.2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spans="1:26" ht="15.75" customHeight="1" x14ac:dyDescent="0.2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spans="1:26" ht="15.75" customHeight="1" x14ac:dyDescent="0.2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spans="1:26" ht="15.75" customHeight="1" x14ac:dyDescent="0.2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spans="1:26" ht="15.75" customHeight="1" x14ac:dyDescent="0.2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spans="1:26" ht="15.75" customHeight="1" x14ac:dyDescent="0.2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spans="1:26" ht="15.75" customHeight="1" x14ac:dyDescent="0.2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spans="1:26" ht="15.75" customHeight="1"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spans="1:26" ht="15.75" customHeight="1"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spans="1:26" ht="15.7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spans="1:26" ht="15.7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spans="1:26" ht="15.7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spans="1:26" ht="15.7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spans="1:26" ht="15.7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spans="1:26" ht="15.75" customHeigh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5">
    <mergeCell ref="F24:I24"/>
    <mergeCell ref="J24:L24"/>
    <mergeCell ref="F19:H19"/>
    <mergeCell ref="I19:L19"/>
    <mergeCell ref="F20:H20"/>
    <mergeCell ref="I20:L20"/>
    <mergeCell ref="F21:H21"/>
    <mergeCell ref="I21:L21"/>
    <mergeCell ref="F22:H22"/>
    <mergeCell ref="F17:H17"/>
    <mergeCell ref="I17:L17"/>
    <mergeCell ref="I18:L18"/>
    <mergeCell ref="I22:L22"/>
    <mergeCell ref="I23:L23"/>
    <mergeCell ref="F14:H14"/>
    <mergeCell ref="I14:L14"/>
    <mergeCell ref="I15:L15"/>
    <mergeCell ref="F16:H16"/>
    <mergeCell ref="I16:L16"/>
    <mergeCell ref="F9:G9"/>
    <mergeCell ref="F11:G11"/>
    <mergeCell ref="H11:L11"/>
    <mergeCell ref="I12:L12"/>
    <mergeCell ref="F13:H13"/>
    <mergeCell ref="I13:L13"/>
  </mergeCells>
  <hyperlinks>
    <hyperlink ref="I22" r:id="rId1" xr:uid="{00000000-0004-0000-0200-000000000000}"/>
  </hyperlinks>
  <printOptions horizontalCentered="1"/>
  <pageMargins left="0.70866141732283472" right="0.70866141732283472" top="0.74803149606299213" bottom="0.74803149606299213" header="0" footer="0"/>
  <pageSetup orientation="landscape"/>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14"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7"/>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77"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7.5" customHeight="1" x14ac:dyDescent="0.25">
      <c r="A4" s="176" t="s">
        <v>66</v>
      </c>
      <c r="B4" s="139"/>
      <c r="C4" s="139"/>
      <c r="D4" s="179" t="s">
        <v>67</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77" t="s">
        <v>69</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4">
        <v>2022</v>
      </c>
      <c r="E6" s="185"/>
      <c r="F6" s="185"/>
      <c r="G6" s="185"/>
      <c r="H6" s="185"/>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77"/>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77"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9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9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0"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81"/>
      <c r="C13" s="181"/>
      <c r="D13" s="181"/>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7" t="s">
        <v>82</v>
      </c>
      <c r="B14" s="9">
        <v>108.35</v>
      </c>
      <c r="C14" s="118"/>
      <c r="D14" s="114">
        <v>9047.5499999999993</v>
      </c>
      <c r="E14" s="47">
        <v>1455</v>
      </c>
      <c r="F14" s="8"/>
      <c r="G14" s="9">
        <f t="shared" ref="G14:G25" si="0">IF(B14=0,"",B14/E14)</f>
        <v>7.4467353951890025E-2</v>
      </c>
      <c r="H14" s="9" t="e">
        <f>IF(B14=0,"",B14/F14)</f>
        <v>#DIV/0!</v>
      </c>
      <c r="I14" s="92"/>
      <c r="J14" s="80"/>
      <c r="K14" s="80"/>
      <c r="L14" s="80"/>
      <c r="M14" s="80"/>
      <c r="N14" s="80"/>
      <c r="O14" s="80"/>
      <c r="P14" s="80"/>
      <c r="Q14" s="80"/>
      <c r="R14" s="80"/>
      <c r="S14" s="80"/>
      <c r="T14" s="80"/>
      <c r="U14" s="80"/>
      <c r="V14" s="80"/>
      <c r="W14" s="80"/>
      <c r="X14" s="80"/>
      <c r="Y14" s="80"/>
      <c r="Z14" s="80"/>
    </row>
    <row r="15" spans="1:26" ht="19.5" customHeight="1" x14ac:dyDescent="0.25">
      <c r="A15" s="10" t="s">
        <v>83</v>
      </c>
      <c r="B15" s="9">
        <v>87.85</v>
      </c>
      <c r="C15" s="118"/>
      <c r="D15" s="114">
        <v>7585.96</v>
      </c>
      <c r="E15" s="47">
        <v>1455</v>
      </c>
      <c r="F15" s="11"/>
      <c r="G15" s="12">
        <f t="shared" si="0"/>
        <v>6.0378006872852233E-2</v>
      </c>
      <c r="H15" s="9" t="e">
        <f>IF(B15=0,"",B15/F15)</f>
        <v>#DIV/0!</v>
      </c>
      <c r="I15" s="92"/>
      <c r="J15" s="80"/>
      <c r="K15" s="80"/>
      <c r="L15" s="80"/>
      <c r="M15" s="80"/>
      <c r="N15" s="80"/>
      <c r="O15" s="80"/>
      <c r="P15" s="80"/>
      <c r="Q15" s="80"/>
      <c r="R15" s="80"/>
      <c r="S15" s="80"/>
      <c r="T15" s="80"/>
      <c r="U15" s="80"/>
      <c r="V15" s="80"/>
      <c r="W15" s="80"/>
      <c r="X15" s="80"/>
      <c r="Y15" s="80"/>
      <c r="Z15" s="80"/>
    </row>
    <row r="16" spans="1:26" ht="19.5" customHeight="1" x14ac:dyDescent="0.25">
      <c r="A16" s="10" t="s">
        <v>84</v>
      </c>
      <c r="B16" s="117">
        <v>85.87</v>
      </c>
      <c r="C16" s="119"/>
      <c r="D16" s="114">
        <v>7471.25</v>
      </c>
      <c r="E16" s="47">
        <v>1455</v>
      </c>
      <c r="F16" s="11"/>
      <c r="G16" s="12">
        <f t="shared" si="0"/>
        <v>5.9017182130584198E-2</v>
      </c>
      <c r="H16" s="9" t="e">
        <f t="shared" ref="H16:H25" si="1">IF(B16=0,"",B16/F16)</f>
        <v>#DIV/0!</v>
      </c>
      <c r="I16" s="92"/>
      <c r="J16" s="80"/>
      <c r="K16" s="80"/>
      <c r="L16" s="80"/>
      <c r="M16" s="80"/>
      <c r="N16" s="80"/>
      <c r="O16" s="80"/>
      <c r="P16" s="80"/>
      <c r="Q16" s="80"/>
      <c r="R16" s="80"/>
      <c r="S16" s="80"/>
      <c r="T16" s="80"/>
      <c r="U16" s="80"/>
      <c r="V16" s="80"/>
      <c r="W16" s="80"/>
      <c r="X16" s="80"/>
      <c r="Y16" s="80"/>
      <c r="Z16" s="80"/>
    </row>
    <row r="17" spans="1:26" ht="19.5" customHeight="1" x14ac:dyDescent="0.25">
      <c r="A17" s="13" t="s">
        <v>85</v>
      </c>
      <c r="B17" s="9">
        <v>82.27</v>
      </c>
      <c r="C17" s="118"/>
      <c r="D17" s="114">
        <v>7272.95</v>
      </c>
      <c r="E17" s="47">
        <v>1455</v>
      </c>
      <c r="F17" s="11"/>
      <c r="G17" s="12">
        <f t="shared" si="0"/>
        <v>5.6542955326460476E-2</v>
      </c>
      <c r="H17" s="9" t="e">
        <f>IF(B17=0,"",B17/F17)</f>
        <v>#DIV/0!</v>
      </c>
      <c r="I17" s="92"/>
      <c r="J17" s="80"/>
      <c r="K17" s="80"/>
      <c r="L17" s="80"/>
      <c r="M17" s="80"/>
      <c r="N17" s="80"/>
      <c r="O17" s="80"/>
      <c r="P17" s="80"/>
      <c r="Q17" s="80"/>
      <c r="R17" s="80"/>
      <c r="S17" s="80"/>
      <c r="T17" s="80"/>
      <c r="U17" s="80"/>
      <c r="V17" s="80"/>
      <c r="W17" s="80"/>
      <c r="X17" s="80"/>
      <c r="Y17" s="80"/>
      <c r="Z17" s="80"/>
    </row>
    <row r="18" spans="1:26" ht="19.5" customHeight="1" x14ac:dyDescent="0.25">
      <c r="A18" s="94" t="s">
        <v>86</v>
      </c>
      <c r="B18" s="9">
        <v>84.9</v>
      </c>
      <c r="C18" s="118"/>
      <c r="D18" s="114">
        <v>7524.44</v>
      </c>
      <c r="E18" s="47">
        <v>1455</v>
      </c>
      <c r="F18" s="8"/>
      <c r="G18" s="12">
        <f t="shared" si="0"/>
        <v>5.8350515463917528E-2</v>
      </c>
      <c r="H18" s="9" t="e">
        <f t="shared" si="1"/>
        <v>#DIV/0!</v>
      </c>
      <c r="I18" s="92"/>
      <c r="J18" s="80"/>
      <c r="K18" s="80"/>
      <c r="L18" s="80"/>
      <c r="M18" s="80"/>
      <c r="N18" s="80"/>
      <c r="O18" s="80"/>
      <c r="P18" s="80"/>
      <c r="Q18" s="80"/>
      <c r="R18" s="80"/>
      <c r="S18" s="80"/>
      <c r="T18" s="80"/>
      <c r="U18" s="80"/>
      <c r="V18" s="80"/>
      <c r="W18" s="80"/>
      <c r="X18" s="80"/>
      <c r="Y18" s="80"/>
      <c r="Z18" s="80"/>
    </row>
    <row r="19" spans="1:26" ht="19.5" customHeight="1" x14ac:dyDescent="0.25">
      <c r="A19" s="94" t="s">
        <v>87</v>
      </c>
      <c r="B19" s="9">
        <v>73.64</v>
      </c>
      <c r="C19" s="118"/>
      <c r="D19" s="114">
        <v>6861.1</v>
      </c>
      <c r="E19" s="47">
        <v>1455</v>
      </c>
      <c r="F19" s="8"/>
      <c r="G19" s="9">
        <f t="shared" si="0"/>
        <v>5.0611683848797252E-2</v>
      </c>
      <c r="H19" s="9" t="e">
        <f t="shared" si="1"/>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32">
        <v>41.64</v>
      </c>
      <c r="C20" s="118"/>
      <c r="D20" s="114">
        <v>4952.51</v>
      </c>
      <c r="E20" s="47">
        <v>1455</v>
      </c>
      <c r="F20" s="11"/>
      <c r="G20" s="12">
        <f t="shared" si="0"/>
        <v>2.8618556701030928E-2</v>
      </c>
      <c r="H20" s="9" t="e">
        <f t="shared" si="1"/>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89</v>
      </c>
      <c r="B21" s="32">
        <v>38.130000000000003</v>
      </c>
      <c r="C21" s="118"/>
      <c r="D21" s="114">
        <v>4705</v>
      </c>
      <c r="E21" s="47">
        <v>1455</v>
      </c>
      <c r="F21" s="8"/>
      <c r="G21" s="9">
        <f t="shared" si="0"/>
        <v>2.620618556701031E-2</v>
      </c>
      <c r="H21" s="9" t="e">
        <f t="shared" si="1"/>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32">
        <v>34.71</v>
      </c>
      <c r="C22" s="118"/>
      <c r="D22" s="114">
        <v>4506.7700000000004</v>
      </c>
      <c r="E22" s="47">
        <v>1455</v>
      </c>
      <c r="F22" s="8"/>
      <c r="G22" s="9">
        <f t="shared" si="0"/>
        <v>2.3855670103092783E-2</v>
      </c>
      <c r="H22" s="9" t="e">
        <f t="shared" si="1"/>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32">
        <v>36.58</v>
      </c>
      <c r="C23" s="118"/>
      <c r="D23" s="114">
        <v>4590.4799999999996</v>
      </c>
      <c r="E23" s="47">
        <v>1455</v>
      </c>
      <c r="F23" s="8"/>
      <c r="G23" s="9">
        <f t="shared" si="0"/>
        <v>2.5140893470790376E-2</v>
      </c>
      <c r="H23" s="9" t="e">
        <f t="shared" si="1"/>
        <v>#DIV/0!</v>
      </c>
      <c r="I23" s="80"/>
      <c r="J23" s="80"/>
      <c r="K23" s="80"/>
      <c r="L23" s="80"/>
      <c r="M23" s="80"/>
      <c r="N23" s="80"/>
      <c r="O23" s="80"/>
      <c r="P23" s="80"/>
      <c r="Q23" s="80"/>
      <c r="R23" s="80"/>
      <c r="S23" s="80"/>
      <c r="T23" s="80"/>
      <c r="U23" s="80"/>
      <c r="V23" s="80"/>
      <c r="W23" s="80"/>
      <c r="X23" s="80"/>
      <c r="Y23" s="80"/>
      <c r="Z23" s="80"/>
    </row>
    <row r="24" spans="1:26" ht="19.5" customHeight="1" x14ac:dyDescent="0.25">
      <c r="A24" s="7" t="s">
        <v>92</v>
      </c>
      <c r="B24" s="136">
        <v>35.619999999999997</v>
      </c>
      <c r="C24" s="120"/>
      <c r="D24" s="114">
        <v>4490.96</v>
      </c>
      <c r="E24" s="47">
        <v>1455</v>
      </c>
      <c r="F24" s="8"/>
      <c r="G24" s="9">
        <f t="shared" si="0"/>
        <v>2.4481099656357388E-2</v>
      </c>
      <c r="H24" s="9" t="e">
        <f t="shared" si="1"/>
        <v>#DIV/0!</v>
      </c>
      <c r="I24" s="80"/>
      <c r="J24" s="80"/>
      <c r="K24" s="80"/>
      <c r="L24" s="80"/>
      <c r="M24" s="80"/>
      <c r="N24" s="80"/>
      <c r="O24" s="80"/>
      <c r="P24" s="80"/>
      <c r="Q24" s="80"/>
      <c r="R24" s="80"/>
      <c r="S24" s="80"/>
      <c r="T24" s="80"/>
      <c r="U24" s="80"/>
      <c r="V24" s="80"/>
      <c r="W24" s="80"/>
      <c r="X24" s="80"/>
      <c r="Y24" s="80"/>
      <c r="Z24" s="80"/>
    </row>
    <row r="25" spans="1:26" ht="19.5" customHeight="1" x14ac:dyDescent="0.25">
      <c r="A25" s="7" t="s">
        <v>93</v>
      </c>
      <c r="B25" s="9">
        <v>38.85</v>
      </c>
      <c r="C25" s="118"/>
      <c r="D25" s="114">
        <v>4674</v>
      </c>
      <c r="E25" s="47">
        <v>1455</v>
      </c>
      <c r="F25" s="8"/>
      <c r="G25" s="9">
        <f t="shared" si="0"/>
        <v>2.6701030927835052E-2</v>
      </c>
      <c r="H25" s="9" t="e">
        <f t="shared" si="1"/>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17">
        <f t="shared" ref="B26:D26" si="2">IF(SUM(B14:B25)=0,"",SUM(B14:B25))</f>
        <v>748.41000000000008</v>
      </c>
      <c r="C26" s="17" t="str">
        <f t="shared" si="2"/>
        <v/>
      </c>
      <c r="D26" s="121">
        <f t="shared" si="2"/>
        <v>73682.97</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IF(SUM(B14:B25)=0,"",AVERAGE(B14:B25))</f>
        <v>62.367500000000007</v>
      </c>
      <c r="C27" s="20" t="str">
        <f t="shared" ref="C27:H27" si="3">IF(SUM(C14:C25)=0,"",AVERAGE(C14:C25))</f>
        <v/>
      </c>
      <c r="D27" s="121">
        <f t="shared" si="3"/>
        <v>6140.2475000000004</v>
      </c>
      <c r="E27" s="21">
        <f t="shared" si="3"/>
        <v>1455</v>
      </c>
      <c r="F27" s="20" t="str">
        <f t="shared" si="3"/>
        <v/>
      </c>
      <c r="G27" s="22">
        <f t="shared" si="3"/>
        <v>4.2864261168384876E-2</v>
      </c>
      <c r="H27" s="22" t="e">
        <f t="shared" si="3"/>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9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9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 customHeight="1" x14ac:dyDescent="0.25">
      <c r="A31" s="80"/>
      <c r="B31" s="80"/>
      <c r="C31" s="80"/>
      <c r="D31" s="90"/>
      <c r="E31" s="80"/>
      <c r="F31" s="80"/>
      <c r="G31" s="80"/>
      <c r="H31" s="80"/>
      <c r="I31" s="80"/>
      <c r="J31" s="80"/>
      <c r="K31" s="80"/>
      <c r="L31" s="80"/>
      <c r="M31" s="80"/>
      <c r="N31" s="80"/>
      <c r="O31" s="80"/>
      <c r="P31" s="80"/>
      <c r="Q31" s="80"/>
      <c r="R31" s="80"/>
      <c r="S31" s="80"/>
      <c r="T31" s="80"/>
      <c r="U31" s="80"/>
      <c r="V31" s="80"/>
      <c r="W31" s="80"/>
      <c r="X31" s="80"/>
      <c r="Y31" s="80"/>
      <c r="Z31" s="80"/>
    </row>
    <row r="32" spans="1:26" ht="15" customHeight="1" x14ac:dyDescent="0.25">
      <c r="A32" s="80"/>
      <c r="B32" s="80"/>
      <c r="C32" s="80"/>
      <c r="D32" s="90"/>
      <c r="E32" s="80"/>
      <c r="F32" s="80"/>
      <c r="G32" s="80"/>
      <c r="H32" s="80"/>
      <c r="I32" s="80"/>
      <c r="J32" s="80"/>
      <c r="K32" s="80"/>
      <c r="L32" s="80"/>
      <c r="M32" s="80"/>
      <c r="N32" s="80"/>
      <c r="O32" s="80"/>
      <c r="P32" s="80"/>
      <c r="Q32" s="80"/>
      <c r="R32" s="80"/>
      <c r="S32" s="80"/>
      <c r="T32" s="80"/>
      <c r="U32" s="80"/>
      <c r="V32" s="80"/>
      <c r="W32" s="80"/>
      <c r="X32" s="80"/>
      <c r="Y32" s="80"/>
      <c r="Z32" s="80"/>
    </row>
    <row r="33" spans="1:26" ht="15" customHeight="1" x14ac:dyDescent="0.25">
      <c r="A33" s="80"/>
      <c r="B33" s="80"/>
      <c r="C33" s="80"/>
      <c r="D33" s="90"/>
      <c r="E33" s="80"/>
      <c r="F33" s="80"/>
      <c r="G33" s="80"/>
      <c r="H33" s="80"/>
      <c r="I33" s="80"/>
      <c r="J33" s="80"/>
      <c r="K33" s="80"/>
      <c r="L33" s="80"/>
      <c r="M33" s="80"/>
      <c r="N33" s="80"/>
      <c r="O33" s="80"/>
      <c r="P33" s="80"/>
      <c r="Q33" s="80"/>
      <c r="R33" s="80"/>
      <c r="S33" s="80"/>
      <c r="T33" s="80"/>
      <c r="U33" s="80"/>
      <c r="V33" s="80"/>
      <c r="W33" s="80"/>
      <c r="X33" s="80"/>
      <c r="Y33" s="80"/>
      <c r="Z33" s="80"/>
    </row>
    <row r="34" spans="1:26" ht="15" customHeight="1" x14ac:dyDescent="0.25">
      <c r="A34" s="80"/>
      <c r="B34" s="80"/>
      <c r="C34" s="80"/>
      <c r="D34" s="90"/>
      <c r="E34" s="80"/>
      <c r="F34" s="80"/>
      <c r="G34" s="80"/>
      <c r="H34" s="80"/>
      <c r="I34" s="80"/>
      <c r="J34" s="80"/>
      <c r="K34" s="80"/>
      <c r="L34" s="80"/>
      <c r="M34" s="80"/>
      <c r="N34" s="80"/>
      <c r="O34" s="80"/>
      <c r="P34" s="80"/>
      <c r="Q34" s="80"/>
      <c r="R34" s="80"/>
      <c r="S34" s="80"/>
      <c r="T34" s="80"/>
      <c r="U34" s="80"/>
      <c r="V34" s="80"/>
      <c r="W34" s="80"/>
      <c r="X34" s="80"/>
      <c r="Y34" s="80"/>
      <c r="Z34" s="80"/>
    </row>
    <row r="35" spans="1:26" ht="15" customHeight="1" x14ac:dyDescent="0.25">
      <c r="A35" s="80"/>
      <c r="B35" s="80"/>
      <c r="C35" s="80"/>
      <c r="D35" s="90"/>
      <c r="E35" s="80"/>
      <c r="F35" s="80"/>
      <c r="G35" s="80"/>
      <c r="H35" s="80"/>
      <c r="I35" s="80"/>
      <c r="J35" s="80"/>
      <c r="K35" s="80"/>
      <c r="L35" s="80"/>
      <c r="M35" s="80"/>
      <c r="N35" s="80"/>
      <c r="O35" s="80"/>
      <c r="P35" s="80"/>
      <c r="Q35" s="80"/>
      <c r="R35" s="80"/>
      <c r="S35" s="80"/>
      <c r="T35" s="80"/>
      <c r="U35" s="80"/>
      <c r="V35" s="80"/>
      <c r="W35" s="80"/>
      <c r="X35" s="80"/>
      <c r="Y35" s="80"/>
      <c r="Z35" s="80"/>
    </row>
    <row r="36" spans="1:26" ht="15" customHeight="1" x14ac:dyDescent="0.25">
      <c r="A36" s="80"/>
      <c r="B36" s="80"/>
      <c r="C36" s="80"/>
      <c r="D36" s="90"/>
      <c r="E36" s="80"/>
      <c r="F36" s="80"/>
      <c r="G36" s="80"/>
      <c r="H36" s="80"/>
      <c r="I36" s="80"/>
      <c r="J36" s="80"/>
      <c r="K36" s="80"/>
      <c r="L36" s="80"/>
      <c r="M36" s="80"/>
      <c r="N36" s="80"/>
      <c r="O36" s="80"/>
      <c r="P36" s="80"/>
      <c r="Q36" s="80"/>
      <c r="R36" s="80"/>
      <c r="S36" s="80"/>
      <c r="T36" s="80"/>
      <c r="U36" s="80"/>
      <c r="V36" s="80"/>
      <c r="W36" s="80"/>
      <c r="X36" s="80"/>
      <c r="Y36" s="80"/>
      <c r="Z36" s="80"/>
    </row>
    <row r="37" spans="1:26" ht="15" customHeight="1" x14ac:dyDescent="0.25">
      <c r="A37" s="80"/>
      <c r="B37" s="80"/>
      <c r="C37" s="80"/>
      <c r="D37" s="90"/>
      <c r="E37" s="80"/>
      <c r="F37" s="80"/>
      <c r="G37" s="80"/>
      <c r="H37" s="80"/>
      <c r="I37" s="80"/>
      <c r="J37" s="80"/>
      <c r="K37" s="80"/>
      <c r="L37" s="80"/>
      <c r="M37" s="80"/>
      <c r="N37" s="80"/>
      <c r="O37" s="80"/>
      <c r="P37" s="80"/>
      <c r="Q37" s="80"/>
      <c r="R37" s="80"/>
      <c r="S37" s="80"/>
      <c r="T37" s="80"/>
      <c r="U37" s="80"/>
      <c r="V37" s="80"/>
      <c r="W37" s="80"/>
      <c r="X37" s="80"/>
      <c r="Y37" s="80"/>
      <c r="Z37" s="80"/>
    </row>
    <row r="38" spans="1:26" ht="15" customHeight="1" x14ac:dyDescent="0.25">
      <c r="A38" s="80"/>
      <c r="B38" s="80"/>
      <c r="C38" s="80"/>
      <c r="D38" s="90"/>
      <c r="E38" s="80"/>
      <c r="F38" s="80"/>
      <c r="G38" s="80"/>
      <c r="H38" s="80"/>
      <c r="I38" s="80"/>
      <c r="J38" s="80"/>
      <c r="K38" s="80"/>
      <c r="L38" s="80"/>
      <c r="M38" s="80"/>
      <c r="N38" s="80"/>
      <c r="O38" s="80"/>
      <c r="P38" s="80"/>
      <c r="Q38" s="80"/>
      <c r="R38" s="80"/>
      <c r="S38" s="80"/>
      <c r="T38" s="80"/>
      <c r="U38" s="80"/>
      <c r="V38" s="80"/>
      <c r="W38" s="80"/>
      <c r="X38" s="80"/>
      <c r="Y38" s="80"/>
      <c r="Z38" s="80"/>
    </row>
    <row r="39" spans="1:26" ht="15" customHeight="1" x14ac:dyDescent="0.25">
      <c r="A39" s="80"/>
      <c r="B39" s="80"/>
      <c r="C39" s="80"/>
      <c r="D39" s="90"/>
      <c r="E39" s="80"/>
      <c r="F39" s="80"/>
      <c r="G39" s="80"/>
      <c r="H39" s="80"/>
      <c r="I39" s="80"/>
      <c r="J39" s="80"/>
      <c r="K39" s="80"/>
      <c r="L39" s="80"/>
      <c r="M39" s="80"/>
      <c r="N39" s="80"/>
      <c r="O39" s="80"/>
      <c r="P39" s="80"/>
      <c r="Q39" s="80"/>
      <c r="R39" s="80"/>
      <c r="S39" s="80"/>
      <c r="T39" s="80"/>
      <c r="U39" s="80"/>
      <c r="V39" s="80"/>
      <c r="W39" s="80"/>
      <c r="X39" s="80"/>
      <c r="Y39" s="80"/>
      <c r="Z39" s="80"/>
    </row>
    <row r="40" spans="1:26" ht="15" customHeight="1" x14ac:dyDescent="0.25">
      <c r="A40" s="80"/>
      <c r="B40" s="80"/>
      <c r="C40" s="80"/>
      <c r="D40" s="90"/>
      <c r="E40" s="80"/>
      <c r="F40" s="80"/>
      <c r="G40" s="80"/>
      <c r="H40" s="80"/>
      <c r="I40" s="80"/>
      <c r="J40" s="80"/>
      <c r="K40" s="80"/>
      <c r="L40" s="80"/>
      <c r="M40" s="80"/>
      <c r="N40" s="80"/>
      <c r="O40" s="80"/>
      <c r="P40" s="80"/>
      <c r="Q40" s="80"/>
      <c r="R40" s="80"/>
      <c r="S40" s="80"/>
      <c r="T40" s="80"/>
      <c r="U40" s="80"/>
      <c r="V40" s="80"/>
      <c r="W40" s="80"/>
      <c r="X40" s="80"/>
      <c r="Y40" s="80"/>
      <c r="Z40" s="80"/>
    </row>
    <row r="41" spans="1:26" ht="15" customHeight="1" x14ac:dyDescent="0.25">
      <c r="A41" s="80"/>
      <c r="B41" s="80"/>
      <c r="C41" s="80"/>
      <c r="D41" s="90"/>
      <c r="E41" s="80"/>
      <c r="F41" s="80"/>
      <c r="G41" s="80"/>
      <c r="H41" s="80"/>
      <c r="I41" s="80"/>
      <c r="J41" s="80"/>
      <c r="K41" s="80"/>
      <c r="L41" s="80"/>
      <c r="M41" s="80"/>
      <c r="N41" s="80"/>
      <c r="O41" s="80"/>
      <c r="P41" s="80"/>
      <c r="Q41" s="80"/>
      <c r="R41" s="80"/>
      <c r="S41" s="80"/>
      <c r="T41" s="80"/>
      <c r="U41" s="80"/>
      <c r="V41" s="80"/>
      <c r="W41" s="80"/>
      <c r="X41" s="80"/>
      <c r="Y41" s="80"/>
      <c r="Z41" s="80"/>
    </row>
    <row r="42" spans="1:26" ht="15" customHeight="1" x14ac:dyDescent="0.25">
      <c r="A42" s="80"/>
      <c r="B42" s="80"/>
      <c r="C42" s="80"/>
      <c r="D42" s="90"/>
      <c r="E42" s="80"/>
      <c r="F42" s="80"/>
      <c r="G42" s="80"/>
      <c r="H42" s="80"/>
      <c r="I42" s="80"/>
      <c r="J42" s="80"/>
      <c r="K42" s="80"/>
      <c r="L42" s="80"/>
      <c r="M42" s="80"/>
      <c r="N42" s="80"/>
      <c r="O42" s="80"/>
      <c r="P42" s="80"/>
      <c r="Q42" s="80"/>
      <c r="R42" s="80"/>
      <c r="S42" s="80"/>
      <c r="T42" s="80"/>
      <c r="U42" s="80"/>
      <c r="V42" s="80"/>
      <c r="W42" s="80"/>
      <c r="X42" s="80"/>
      <c r="Y42" s="80"/>
      <c r="Z42" s="80"/>
    </row>
    <row r="43" spans="1:26" ht="15" customHeight="1" x14ac:dyDescent="0.25">
      <c r="A43" s="80"/>
      <c r="B43" s="80"/>
      <c r="C43" s="80"/>
      <c r="D43" s="90"/>
      <c r="E43" s="80"/>
      <c r="F43" s="80"/>
      <c r="G43" s="80"/>
      <c r="H43" s="80"/>
      <c r="I43" s="80"/>
      <c r="J43" s="80"/>
      <c r="K43" s="80"/>
      <c r="L43" s="80"/>
      <c r="M43" s="80"/>
      <c r="N43" s="80"/>
      <c r="O43" s="80"/>
      <c r="P43" s="80"/>
      <c r="Q43" s="80"/>
      <c r="R43" s="80"/>
      <c r="S43" s="80"/>
      <c r="T43" s="80"/>
      <c r="U43" s="80"/>
      <c r="V43" s="80"/>
      <c r="W43" s="80"/>
      <c r="X43" s="80"/>
      <c r="Y43" s="80"/>
      <c r="Z43" s="80"/>
    </row>
    <row r="44" spans="1:26" ht="15" customHeight="1" x14ac:dyDescent="0.25">
      <c r="A44" s="80"/>
      <c r="B44" s="80"/>
      <c r="C44" s="80"/>
      <c r="D44" s="90"/>
      <c r="E44" s="80"/>
      <c r="F44" s="80"/>
      <c r="G44" s="80"/>
      <c r="H44" s="80"/>
      <c r="I44" s="80"/>
      <c r="J44" s="80"/>
      <c r="K44" s="80"/>
      <c r="L44" s="80"/>
      <c r="M44" s="80"/>
      <c r="N44" s="80"/>
      <c r="O44" s="80"/>
      <c r="P44" s="80"/>
      <c r="Q44" s="80"/>
      <c r="R44" s="80"/>
      <c r="S44" s="80"/>
      <c r="T44" s="80"/>
      <c r="U44" s="80"/>
      <c r="V44" s="80"/>
      <c r="W44" s="80"/>
      <c r="X44" s="80"/>
      <c r="Y44" s="80"/>
      <c r="Z44" s="80"/>
    </row>
    <row r="45" spans="1:26" ht="15" customHeight="1" x14ac:dyDescent="0.25">
      <c r="A45" s="80"/>
      <c r="B45" s="80"/>
      <c r="C45" s="80"/>
      <c r="D45" s="90"/>
      <c r="E45" s="80"/>
      <c r="F45" s="80"/>
      <c r="G45" s="80"/>
      <c r="H45" s="80"/>
      <c r="I45" s="80"/>
      <c r="J45" s="80"/>
      <c r="K45" s="80"/>
      <c r="L45" s="80"/>
      <c r="M45" s="80"/>
      <c r="N45" s="80"/>
      <c r="O45" s="80"/>
      <c r="P45" s="80"/>
      <c r="Q45" s="80"/>
      <c r="R45" s="80"/>
      <c r="S45" s="80"/>
      <c r="T45" s="80"/>
      <c r="U45" s="80"/>
      <c r="V45" s="80"/>
      <c r="W45" s="80"/>
      <c r="X45" s="80"/>
      <c r="Y45" s="80"/>
      <c r="Z45" s="80"/>
    </row>
    <row r="46" spans="1:26" ht="15" customHeight="1" x14ac:dyDescent="0.25">
      <c r="A46" s="80"/>
      <c r="B46" s="80"/>
      <c r="C46" s="80"/>
      <c r="D46" s="90"/>
      <c r="E46" s="80"/>
      <c r="F46" s="80"/>
      <c r="G46" s="80"/>
      <c r="H46" s="80"/>
      <c r="I46" s="80"/>
      <c r="J46" s="80"/>
      <c r="K46" s="80"/>
      <c r="L46" s="80"/>
      <c r="M46" s="80"/>
      <c r="N46" s="80"/>
      <c r="O46" s="80"/>
      <c r="P46" s="80"/>
      <c r="Q46" s="80"/>
      <c r="R46" s="80"/>
      <c r="S46" s="80"/>
      <c r="T46" s="80"/>
      <c r="U46" s="80"/>
      <c r="V46" s="80"/>
      <c r="W46" s="80"/>
      <c r="X46" s="80"/>
      <c r="Y46" s="80"/>
      <c r="Z46" s="80"/>
    </row>
    <row r="47" spans="1:26" ht="15" customHeight="1" x14ac:dyDescent="0.25">
      <c r="A47" s="80"/>
      <c r="B47" s="80"/>
      <c r="C47" s="80"/>
      <c r="D47" s="90"/>
      <c r="E47" s="80"/>
      <c r="F47" s="80"/>
      <c r="G47" s="80"/>
      <c r="H47" s="80"/>
      <c r="I47" s="80"/>
      <c r="J47" s="80"/>
      <c r="K47" s="80"/>
      <c r="L47" s="80"/>
      <c r="M47" s="80"/>
      <c r="N47" s="80"/>
      <c r="O47" s="80"/>
      <c r="P47" s="80"/>
      <c r="Q47" s="80"/>
      <c r="R47" s="80"/>
      <c r="S47" s="80"/>
      <c r="T47" s="80"/>
      <c r="U47" s="80"/>
      <c r="V47" s="80"/>
      <c r="W47" s="80"/>
      <c r="X47" s="80"/>
      <c r="Y47" s="80"/>
      <c r="Z47" s="80"/>
    </row>
    <row r="48" spans="1:26" ht="15" customHeight="1" x14ac:dyDescent="0.25">
      <c r="A48" s="80"/>
      <c r="B48" s="80"/>
      <c r="C48" s="80"/>
      <c r="D48" s="90"/>
      <c r="E48" s="80"/>
      <c r="F48" s="80"/>
      <c r="G48" s="80"/>
      <c r="H48" s="80"/>
      <c r="I48" s="80"/>
      <c r="J48" s="80"/>
      <c r="K48" s="80"/>
      <c r="L48" s="80"/>
      <c r="M48" s="80"/>
      <c r="N48" s="80"/>
      <c r="O48" s="80"/>
      <c r="P48" s="80"/>
      <c r="Q48" s="80"/>
      <c r="R48" s="80"/>
      <c r="S48" s="80"/>
      <c r="T48" s="80"/>
      <c r="U48" s="80"/>
      <c r="V48" s="80"/>
      <c r="W48" s="80"/>
      <c r="X48" s="80"/>
      <c r="Y48" s="80"/>
      <c r="Z48" s="80"/>
    </row>
    <row r="49" spans="1:26" ht="15" customHeight="1" x14ac:dyDescent="0.25">
      <c r="A49" s="80"/>
      <c r="B49" s="80"/>
      <c r="C49" s="80"/>
      <c r="D49" s="90"/>
      <c r="E49" s="80"/>
      <c r="F49" s="80"/>
      <c r="G49" s="80"/>
      <c r="H49" s="80"/>
      <c r="I49" s="80"/>
      <c r="J49" s="80"/>
      <c r="K49" s="80"/>
      <c r="L49" s="80"/>
      <c r="M49" s="80"/>
      <c r="N49" s="80"/>
      <c r="O49" s="80"/>
      <c r="P49" s="80"/>
      <c r="Q49" s="80"/>
      <c r="R49" s="80"/>
      <c r="S49" s="80"/>
      <c r="T49" s="80"/>
      <c r="U49" s="80"/>
      <c r="V49" s="80"/>
      <c r="W49" s="80"/>
      <c r="X49" s="80"/>
      <c r="Y49" s="80"/>
      <c r="Z49" s="80"/>
    </row>
    <row r="50" spans="1:26" ht="15" customHeight="1" x14ac:dyDescent="0.25">
      <c r="A50" s="80"/>
      <c r="B50" s="80"/>
      <c r="C50" s="80"/>
      <c r="D50" s="90"/>
      <c r="E50" s="80"/>
      <c r="F50" s="80"/>
      <c r="G50" s="80"/>
      <c r="H50" s="80"/>
      <c r="I50" s="80"/>
      <c r="J50" s="80"/>
      <c r="K50" s="80"/>
      <c r="L50" s="80"/>
      <c r="M50" s="80"/>
      <c r="N50" s="80"/>
      <c r="O50" s="80"/>
      <c r="P50" s="80"/>
      <c r="Q50" s="80"/>
      <c r="R50" s="80"/>
      <c r="S50" s="80"/>
      <c r="T50" s="80"/>
      <c r="U50" s="80"/>
      <c r="V50" s="80"/>
      <c r="W50" s="80"/>
      <c r="X50" s="80"/>
      <c r="Y50" s="80"/>
      <c r="Z50" s="80"/>
    </row>
    <row r="51" spans="1:26" ht="15" customHeight="1" x14ac:dyDescent="0.25">
      <c r="A51" s="80"/>
      <c r="B51" s="80"/>
      <c r="C51" s="80"/>
      <c r="D51" s="90"/>
      <c r="E51" s="80"/>
      <c r="F51" s="80"/>
      <c r="G51" s="80"/>
      <c r="H51" s="80"/>
      <c r="I51" s="80"/>
      <c r="J51" s="80"/>
      <c r="K51" s="80"/>
      <c r="L51" s="80"/>
      <c r="M51" s="80"/>
      <c r="N51" s="80"/>
      <c r="O51" s="80"/>
      <c r="P51" s="80"/>
      <c r="Q51" s="80"/>
      <c r="R51" s="80"/>
      <c r="S51" s="80"/>
      <c r="T51" s="80"/>
      <c r="U51" s="80"/>
      <c r="V51" s="80"/>
      <c r="W51" s="80"/>
      <c r="X51" s="80"/>
      <c r="Y51" s="80"/>
      <c r="Z51" s="80"/>
    </row>
    <row r="52" spans="1:26" ht="15" customHeight="1" x14ac:dyDescent="0.25">
      <c r="A52" s="80"/>
      <c r="B52" s="80"/>
      <c r="C52" s="80"/>
      <c r="D52" s="90"/>
      <c r="E52" s="80"/>
      <c r="F52" s="80"/>
      <c r="G52" s="80"/>
      <c r="H52" s="80"/>
      <c r="I52" s="80"/>
      <c r="J52" s="80"/>
      <c r="K52" s="80"/>
      <c r="L52" s="80"/>
      <c r="M52" s="80"/>
      <c r="N52" s="80"/>
      <c r="O52" s="80"/>
      <c r="P52" s="80"/>
      <c r="Q52" s="80"/>
      <c r="R52" s="80"/>
      <c r="S52" s="80"/>
      <c r="T52" s="80"/>
      <c r="U52" s="80"/>
      <c r="V52" s="80"/>
      <c r="W52" s="80"/>
      <c r="X52" s="80"/>
      <c r="Y52" s="80"/>
      <c r="Z52" s="80"/>
    </row>
    <row r="53" spans="1:26" ht="15" customHeight="1" x14ac:dyDescent="0.25">
      <c r="A53" s="80"/>
      <c r="B53" s="80"/>
      <c r="C53" s="80"/>
      <c r="D53" s="90"/>
      <c r="E53" s="80"/>
      <c r="F53" s="80"/>
      <c r="G53" s="80"/>
      <c r="H53" s="80"/>
      <c r="I53" s="80"/>
      <c r="J53" s="80"/>
      <c r="K53" s="80"/>
      <c r="L53" s="80"/>
      <c r="M53" s="80"/>
      <c r="N53" s="80"/>
      <c r="O53" s="80"/>
      <c r="P53" s="80"/>
      <c r="Q53" s="80"/>
      <c r="R53" s="80"/>
      <c r="S53" s="80"/>
      <c r="T53" s="80"/>
      <c r="U53" s="80"/>
      <c r="V53" s="80"/>
      <c r="W53" s="80"/>
      <c r="X53" s="80"/>
      <c r="Y53" s="80"/>
      <c r="Z53" s="80"/>
    </row>
    <row r="54" spans="1:26" ht="15" customHeight="1" x14ac:dyDescent="0.25">
      <c r="A54" s="80"/>
      <c r="B54" s="80"/>
      <c r="C54" s="80"/>
      <c r="D54" s="90"/>
      <c r="E54" s="80"/>
      <c r="F54" s="80"/>
      <c r="G54" s="80"/>
      <c r="H54" s="80"/>
      <c r="I54" s="80"/>
      <c r="J54" s="80"/>
      <c r="K54" s="80"/>
      <c r="L54" s="80"/>
      <c r="M54" s="80"/>
      <c r="N54" s="80"/>
      <c r="O54" s="80"/>
      <c r="P54" s="80"/>
      <c r="Q54" s="80"/>
      <c r="R54" s="80"/>
      <c r="S54" s="80"/>
      <c r="T54" s="80"/>
      <c r="U54" s="80"/>
      <c r="V54" s="80"/>
      <c r="W54" s="80"/>
      <c r="X54" s="80"/>
      <c r="Y54" s="80"/>
      <c r="Z54" s="80"/>
    </row>
    <row r="55" spans="1:26" ht="15" customHeight="1" x14ac:dyDescent="0.25">
      <c r="A55" s="80"/>
      <c r="B55" s="80"/>
      <c r="C55" s="80"/>
      <c r="D55" s="90"/>
      <c r="E55" s="80"/>
      <c r="F55" s="80"/>
      <c r="G55" s="80"/>
      <c r="H55" s="80"/>
      <c r="I55" s="80"/>
      <c r="J55" s="80"/>
      <c r="K55" s="80"/>
      <c r="L55" s="80"/>
      <c r="M55" s="80"/>
      <c r="N55" s="80"/>
      <c r="O55" s="80"/>
      <c r="P55" s="80"/>
      <c r="Q55" s="80"/>
      <c r="R55" s="80"/>
      <c r="S55" s="80"/>
      <c r="T55" s="80"/>
      <c r="U55" s="80"/>
      <c r="V55" s="80"/>
      <c r="W55" s="80"/>
      <c r="X55" s="80"/>
      <c r="Y55" s="80"/>
      <c r="Z55" s="80"/>
    </row>
    <row r="56" spans="1:26" ht="15" customHeight="1" x14ac:dyDescent="0.25">
      <c r="A56" s="80"/>
      <c r="B56" s="80"/>
      <c r="C56" s="80"/>
      <c r="D56" s="90"/>
      <c r="E56" s="80"/>
      <c r="F56" s="80"/>
      <c r="G56" s="80"/>
      <c r="H56" s="80"/>
      <c r="I56" s="80"/>
      <c r="J56" s="80"/>
      <c r="K56" s="80"/>
      <c r="L56" s="80"/>
      <c r="M56" s="80"/>
      <c r="N56" s="80"/>
      <c r="O56" s="80"/>
      <c r="P56" s="80"/>
      <c r="Q56" s="80"/>
      <c r="R56" s="80"/>
      <c r="S56" s="80"/>
      <c r="T56" s="80"/>
      <c r="U56" s="80"/>
      <c r="V56" s="80"/>
      <c r="W56" s="80"/>
      <c r="X56" s="80"/>
      <c r="Y56" s="80"/>
      <c r="Z56" s="80"/>
    </row>
    <row r="57" spans="1:26" ht="15" customHeight="1" x14ac:dyDescent="0.25">
      <c r="A57" s="80"/>
      <c r="B57" s="80"/>
      <c r="C57" s="80"/>
      <c r="D57" s="90"/>
      <c r="E57" s="80"/>
      <c r="F57" s="80"/>
      <c r="G57" s="80"/>
      <c r="H57" s="80"/>
      <c r="I57" s="80"/>
      <c r="J57" s="80"/>
      <c r="K57" s="80"/>
      <c r="L57" s="80"/>
      <c r="M57" s="80"/>
      <c r="N57" s="80"/>
      <c r="O57" s="80"/>
      <c r="P57" s="80"/>
      <c r="Q57" s="80"/>
      <c r="R57" s="80"/>
      <c r="S57" s="80"/>
      <c r="T57" s="80"/>
      <c r="U57" s="80"/>
      <c r="V57" s="80"/>
      <c r="W57" s="80"/>
      <c r="X57" s="80"/>
      <c r="Y57" s="80"/>
      <c r="Z57" s="80"/>
    </row>
    <row r="58" spans="1:26" ht="15" customHeight="1" x14ac:dyDescent="0.25">
      <c r="A58" s="80"/>
      <c r="B58" s="80"/>
      <c r="C58" s="80"/>
      <c r="D58" s="90"/>
      <c r="E58" s="80"/>
      <c r="F58" s="80"/>
      <c r="G58" s="80"/>
      <c r="H58" s="80"/>
      <c r="I58" s="80"/>
      <c r="J58" s="80"/>
      <c r="K58" s="80"/>
      <c r="L58" s="80"/>
      <c r="M58" s="80"/>
      <c r="N58" s="80"/>
      <c r="O58" s="80"/>
      <c r="P58" s="80"/>
      <c r="Q58" s="80"/>
      <c r="R58" s="80"/>
      <c r="S58" s="80"/>
      <c r="T58" s="80"/>
      <c r="U58" s="80"/>
      <c r="V58" s="80"/>
      <c r="W58" s="80"/>
      <c r="X58" s="80"/>
      <c r="Y58" s="80"/>
      <c r="Z58" s="80"/>
    </row>
    <row r="59" spans="1:26" ht="15" customHeight="1" x14ac:dyDescent="0.25">
      <c r="A59" s="80"/>
      <c r="B59" s="80"/>
      <c r="C59" s="80"/>
      <c r="D59" s="90"/>
      <c r="E59" s="80"/>
      <c r="F59" s="80"/>
      <c r="G59" s="80"/>
      <c r="H59" s="80"/>
      <c r="I59" s="80"/>
      <c r="J59" s="80"/>
      <c r="K59" s="80"/>
      <c r="L59" s="80"/>
      <c r="M59" s="80"/>
      <c r="N59" s="80"/>
      <c r="O59" s="80"/>
      <c r="P59" s="80"/>
      <c r="Q59" s="80"/>
      <c r="R59" s="80"/>
      <c r="S59" s="80"/>
      <c r="T59" s="80"/>
      <c r="U59" s="80"/>
      <c r="V59" s="80"/>
      <c r="W59" s="80"/>
      <c r="X59" s="80"/>
      <c r="Y59" s="80"/>
      <c r="Z59" s="80"/>
    </row>
    <row r="60" spans="1:26" ht="15" customHeight="1" x14ac:dyDescent="0.25">
      <c r="A60" s="80"/>
      <c r="B60" s="80"/>
      <c r="C60" s="80"/>
      <c r="D60" s="90"/>
      <c r="E60" s="80"/>
      <c r="F60" s="80"/>
      <c r="G60" s="80"/>
      <c r="H60" s="80"/>
      <c r="I60" s="80"/>
      <c r="J60" s="80"/>
      <c r="K60" s="80"/>
      <c r="L60" s="80"/>
      <c r="M60" s="80"/>
      <c r="N60" s="80"/>
      <c r="O60" s="80"/>
      <c r="P60" s="80"/>
      <c r="Q60" s="80"/>
      <c r="R60" s="80"/>
      <c r="S60" s="80"/>
      <c r="T60" s="80"/>
      <c r="U60" s="80"/>
      <c r="V60" s="80"/>
      <c r="W60" s="80"/>
      <c r="X60" s="80"/>
      <c r="Y60" s="80"/>
      <c r="Z60" s="80"/>
    </row>
    <row r="61" spans="1:26" ht="15" customHeight="1" x14ac:dyDescent="0.25">
      <c r="A61" s="80"/>
      <c r="B61" s="80"/>
      <c r="C61" s="80"/>
      <c r="D61" s="90"/>
      <c r="E61" s="80"/>
      <c r="F61" s="80"/>
      <c r="G61" s="80"/>
      <c r="H61" s="80"/>
      <c r="I61" s="80"/>
      <c r="J61" s="80"/>
      <c r="K61" s="80"/>
      <c r="L61" s="80"/>
      <c r="M61" s="80"/>
      <c r="N61" s="80"/>
      <c r="O61" s="80"/>
      <c r="P61" s="80"/>
      <c r="Q61" s="80"/>
      <c r="R61" s="80"/>
      <c r="S61" s="80"/>
      <c r="T61" s="80"/>
      <c r="U61" s="80"/>
      <c r="V61" s="80"/>
      <c r="W61" s="80"/>
      <c r="X61" s="80"/>
      <c r="Y61" s="80"/>
      <c r="Z61" s="80"/>
    </row>
    <row r="62" spans="1:26" ht="15" customHeight="1" x14ac:dyDescent="0.25">
      <c r="A62" s="80"/>
      <c r="B62" s="80"/>
      <c r="C62" s="80"/>
      <c r="D62" s="90"/>
      <c r="E62" s="80"/>
      <c r="F62" s="80"/>
      <c r="G62" s="80"/>
      <c r="H62" s="80"/>
      <c r="I62" s="80"/>
      <c r="J62" s="80"/>
      <c r="K62" s="80"/>
      <c r="L62" s="80"/>
      <c r="M62" s="80"/>
      <c r="N62" s="80"/>
      <c r="O62" s="80"/>
      <c r="P62" s="80"/>
      <c r="Q62" s="80"/>
      <c r="R62" s="80"/>
      <c r="S62" s="80"/>
      <c r="T62" s="80"/>
      <c r="U62" s="80"/>
      <c r="V62" s="80"/>
      <c r="W62" s="80"/>
      <c r="X62" s="80"/>
      <c r="Y62" s="80"/>
      <c r="Z62" s="80"/>
    </row>
    <row r="63" spans="1:26" ht="15" customHeight="1" x14ac:dyDescent="0.25">
      <c r="A63" s="80"/>
      <c r="B63" s="80"/>
      <c r="C63" s="80"/>
      <c r="D63" s="90"/>
      <c r="E63" s="80"/>
      <c r="F63" s="80"/>
      <c r="G63" s="80"/>
      <c r="H63" s="80"/>
      <c r="I63" s="80"/>
      <c r="J63" s="80"/>
      <c r="K63" s="80"/>
      <c r="L63" s="80"/>
      <c r="M63" s="80"/>
      <c r="N63" s="80"/>
      <c r="O63" s="80"/>
      <c r="P63" s="80"/>
      <c r="Q63" s="80"/>
      <c r="R63" s="80"/>
      <c r="S63" s="80"/>
      <c r="T63" s="80"/>
      <c r="U63" s="80"/>
      <c r="V63" s="80"/>
      <c r="W63" s="80"/>
      <c r="X63" s="80"/>
      <c r="Y63" s="80"/>
      <c r="Z63" s="80"/>
    </row>
    <row r="64" spans="1:26" ht="15" customHeight="1" x14ac:dyDescent="0.25">
      <c r="A64" s="80"/>
      <c r="B64" s="80"/>
      <c r="C64" s="80"/>
      <c r="D64" s="90"/>
      <c r="E64" s="80"/>
      <c r="F64" s="80"/>
      <c r="G64" s="80"/>
      <c r="H64" s="80"/>
      <c r="I64" s="80"/>
      <c r="J64" s="80"/>
      <c r="K64" s="80"/>
      <c r="L64" s="80"/>
      <c r="M64" s="80"/>
      <c r="N64" s="80"/>
      <c r="O64" s="80"/>
      <c r="P64" s="80"/>
      <c r="Q64" s="80"/>
      <c r="R64" s="80"/>
      <c r="S64" s="80"/>
      <c r="T64" s="80"/>
      <c r="U64" s="80"/>
      <c r="V64" s="80"/>
      <c r="W64" s="80"/>
      <c r="X64" s="80"/>
      <c r="Y64" s="80"/>
      <c r="Z64" s="80"/>
    </row>
    <row r="65" spans="1:26" ht="15" customHeight="1" x14ac:dyDescent="0.25">
      <c r="A65" s="80"/>
      <c r="B65" s="80"/>
      <c r="C65" s="80"/>
      <c r="D65" s="90"/>
      <c r="E65" s="80"/>
      <c r="F65" s="80"/>
      <c r="G65" s="80"/>
      <c r="H65" s="80"/>
      <c r="I65" s="80"/>
      <c r="J65" s="80"/>
      <c r="K65" s="80"/>
      <c r="L65" s="80"/>
      <c r="M65" s="80"/>
      <c r="N65" s="80"/>
      <c r="O65" s="80"/>
      <c r="P65" s="80"/>
      <c r="Q65" s="80"/>
      <c r="R65" s="80"/>
      <c r="S65" s="80"/>
      <c r="T65" s="80"/>
      <c r="U65" s="80"/>
      <c r="V65" s="80"/>
      <c r="W65" s="80"/>
      <c r="X65" s="80"/>
      <c r="Y65" s="80"/>
      <c r="Z65" s="80"/>
    </row>
    <row r="66" spans="1:26" ht="15" customHeight="1" x14ac:dyDescent="0.25">
      <c r="A66" s="80"/>
      <c r="B66" s="80"/>
      <c r="C66" s="80"/>
      <c r="D66" s="90"/>
      <c r="E66" s="80"/>
      <c r="F66" s="80"/>
      <c r="G66" s="80"/>
      <c r="H66" s="80"/>
      <c r="I66" s="80"/>
      <c r="J66" s="80"/>
      <c r="K66" s="80"/>
      <c r="L66" s="80"/>
      <c r="M66" s="80"/>
      <c r="N66" s="80"/>
      <c r="O66" s="80"/>
      <c r="P66" s="80"/>
      <c r="Q66" s="80"/>
      <c r="R66" s="80"/>
      <c r="S66" s="80"/>
      <c r="T66" s="80"/>
      <c r="U66" s="80"/>
      <c r="V66" s="80"/>
      <c r="W66" s="80"/>
      <c r="X66" s="80"/>
      <c r="Y66" s="80"/>
      <c r="Z66" s="80"/>
    </row>
    <row r="67" spans="1:26" ht="15" customHeight="1" x14ac:dyDescent="0.25">
      <c r="A67" s="80"/>
      <c r="B67" s="80"/>
      <c r="C67" s="80"/>
      <c r="D67" s="90"/>
      <c r="E67" s="80"/>
      <c r="F67" s="80"/>
      <c r="G67" s="80"/>
      <c r="H67" s="80"/>
      <c r="I67" s="80"/>
      <c r="J67" s="80"/>
      <c r="K67" s="80"/>
      <c r="L67" s="80"/>
      <c r="M67" s="80"/>
      <c r="N67" s="80"/>
      <c r="O67" s="80"/>
      <c r="P67" s="80"/>
      <c r="Q67" s="80"/>
      <c r="R67" s="80"/>
      <c r="S67" s="80"/>
      <c r="T67" s="80"/>
      <c r="U67" s="80"/>
      <c r="V67" s="80"/>
      <c r="W67" s="80"/>
      <c r="X67" s="80"/>
      <c r="Y67" s="80"/>
      <c r="Z67" s="80"/>
    </row>
    <row r="68" spans="1:26" ht="15" customHeight="1" x14ac:dyDescent="0.25">
      <c r="A68" s="80"/>
      <c r="B68" s="80"/>
      <c r="C68" s="80"/>
      <c r="D68" s="90"/>
      <c r="E68" s="80"/>
      <c r="F68" s="80"/>
      <c r="G68" s="80"/>
      <c r="H68" s="80"/>
      <c r="I68" s="80"/>
      <c r="J68" s="80"/>
      <c r="K68" s="80"/>
      <c r="L68" s="80"/>
      <c r="M68" s="80"/>
      <c r="N68" s="80"/>
      <c r="O68" s="80"/>
      <c r="P68" s="80"/>
      <c r="Q68" s="80"/>
      <c r="R68" s="80"/>
      <c r="S68" s="80"/>
      <c r="T68" s="80"/>
      <c r="U68" s="80"/>
      <c r="V68" s="80"/>
      <c r="W68" s="80"/>
      <c r="X68" s="80"/>
      <c r="Y68" s="80"/>
      <c r="Z68" s="80"/>
    </row>
    <row r="69" spans="1:26" ht="15" customHeight="1" x14ac:dyDescent="0.25">
      <c r="A69" s="80"/>
      <c r="B69" s="80"/>
      <c r="C69" s="80"/>
      <c r="D69" s="90"/>
      <c r="E69" s="80"/>
      <c r="F69" s="80"/>
      <c r="G69" s="80"/>
      <c r="H69" s="80"/>
      <c r="I69" s="80"/>
      <c r="J69" s="80"/>
      <c r="K69" s="80"/>
      <c r="L69" s="80"/>
      <c r="M69" s="80"/>
      <c r="N69" s="80"/>
      <c r="O69" s="80"/>
      <c r="P69" s="80"/>
      <c r="Q69" s="80"/>
      <c r="R69" s="80"/>
      <c r="S69" s="80"/>
      <c r="T69" s="80"/>
      <c r="U69" s="80"/>
      <c r="V69" s="80"/>
      <c r="W69" s="80"/>
      <c r="X69" s="80"/>
      <c r="Y69" s="80"/>
      <c r="Z69" s="80"/>
    </row>
    <row r="70" spans="1:26" ht="15" customHeight="1" x14ac:dyDescent="0.25">
      <c r="A70" s="80"/>
      <c r="B70" s="80"/>
      <c r="C70" s="80"/>
      <c r="D70" s="90"/>
      <c r="E70" s="80"/>
      <c r="F70" s="80"/>
      <c r="G70" s="80"/>
      <c r="H70" s="80"/>
      <c r="I70" s="80"/>
      <c r="J70" s="80"/>
      <c r="K70" s="80"/>
      <c r="L70" s="80"/>
      <c r="M70" s="80"/>
      <c r="N70" s="80"/>
      <c r="O70" s="80"/>
      <c r="P70" s="80"/>
      <c r="Q70" s="80"/>
      <c r="R70" s="80"/>
      <c r="S70" s="80"/>
      <c r="T70" s="80"/>
      <c r="U70" s="80"/>
      <c r="V70" s="80"/>
      <c r="W70" s="80"/>
      <c r="X70" s="80"/>
      <c r="Y70" s="80"/>
      <c r="Z70" s="80"/>
    </row>
    <row r="71" spans="1:26" ht="15" customHeight="1" x14ac:dyDescent="0.25">
      <c r="A71" s="80"/>
      <c r="B71" s="80"/>
      <c r="C71" s="80"/>
      <c r="D71" s="90"/>
      <c r="E71" s="80"/>
      <c r="F71" s="80"/>
      <c r="G71" s="80"/>
      <c r="H71" s="80"/>
      <c r="I71" s="80"/>
      <c r="J71" s="80"/>
      <c r="K71" s="80"/>
      <c r="L71" s="80"/>
      <c r="M71" s="80"/>
      <c r="N71" s="80"/>
      <c r="O71" s="80"/>
      <c r="P71" s="80"/>
      <c r="Q71" s="80"/>
      <c r="R71" s="80"/>
      <c r="S71" s="80"/>
      <c r="T71" s="80"/>
      <c r="U71" s="80"/>
      <c r="V71" s="80"/>
      <c r="W71" s="80"/>
      <c r="X71" s="80"/>
      <c r="Y71" s="80"/>
      <c r="Z71" s="80"/>
    </row>
    <row r="72" spans="1:26" ht="15" customHeight="1" x14ac:dyDescent="0.25">
      <c r="A72" s="80"/>
      <c r="B72" s="80"/>
      <c r="C72" s="80"/>
      <c r="D72" s="90"/>
      <c r="E72" s="80"/>
      <c r="F72" s="80"/>
      <c r="G72" s="80"/>
      <c r="H72" s="80"/>
      <c r="I72" s="80"/>
      <c r="J72" s="80"/>
      <c r="K72" s="80"/>
      <c r="L72" s="80"/>
      <c r="M72" s="80"/>
      <c r="N72" s="80"/>
      <c r="O72" s="80"/>
      <c r="P72" s="80"/>
      <c r="Q72" s="80"/>
      <c r="R72" s="80"/>
      <c r="S72" s="80"/>
      <c r="T72" s="80"/>
      <c r="U72" s="80"/>
      <c r="V72" s="80"/>
      <c r="W72" s="80"/>
      <c r="X72" s="80"/>
      <c r="Y72" s="80"/>
      <c r="Z72" s="80"/>
    </row>
    <row r="73" spans="1:26" ht="15" customHeight="1" x14ac:dyDescent="0.25">
      <c r="A73" s="80"/>
      <c r="B73" s="80"/>
      <c r="C73" s="80"/>
      <c r="D73" s="90"/>
      <c r="E73" s="80"/>
      <c r="F73" s="80"/>
      <c r="G73" s="80"/>
      <c r="H73" s="80"/>
      <c r="I73" s="80"/>
      <c r="J73" s="80"/>
      <c r="K73" s="80"/>
      <c r="L73" s="80"/>
      <c r="M73" s="80"/>
      <c r="N73" s="80"/>
      <c r="O73" s="80"/>
      <c r="P73" s="80"/>
      <c r="Q73" s="80"/>
      <c r="R73" s="80"/>
      <c r="S73" s="80"/>
      <c r="T73" s="80"/>
      <c r="U73" s="80"/>
      <c r="V73" s="80"/>
      <c r="W73" s="80"/>
      <c r="X73" s="80"/>
      <c r="Y73" s="80"/>
      <c r="Z73" s="80"/>
    </row>
    <row r="74" spans="1:26" ht="15" customHeight="1" x14ac:dyDescent="0.25">
      <c r="A74" s="80"/>
      <c r="B74" s="80"/>
      <c r="C74" s="80"/>
      <c r="D74" s="90"/>
      <c r="E74" s="80"/>
      <c r="F74" s="80"/>
      <c r="G74" s="80"/>
      <c r="H74" s="80"/>
      <c r="I74" s="80"/>
      <c r="J74" s="80"/>
      <c r="K74" s="80"/>
      <c r="L74" s="80"/>
      <c r="M74" s="80"/>
      <c r="N74" s="80"/>
      <c r="O74" s="80"/>
      <c r="P74" s="80"/>
      <c r="Q74" s="80"/>
      <c r="R74" s="80"/>
      <c r="S74" s="80"/>
      <c r="T74" s="80"/>
      <c r="U74" s="80"/>
      <c r="V74" s="80"/>
      <c r="W74" s="80"/>
      <c r="X74" s="80"/>
      <c r="Y74" s="80"/>
      <c r="Z74" s="80"/>
    </row>
    <row r="75" spans="1:26" ht="15" customHeight="1" x14ac:dyDescent="0.25">
      <c r="A75" s="80"/>
      <c r="B75" s="80"/>
      <c r="C75" s="80"/>
      <c r="D75" s="90"/>
      <c r="E75" s="80"/>
      <c r="F75" s="80"/>
      <c r="G75" s="80"/>
      <c r="H75" s="80"/>
      <c r="I75" s="80"/>
      <c r="J75" s="80"/>
      <c r="K75" s="80"/>
      <c r="L75" s="80"/>
      <c r="M75" s="80"/>
      <c r="N75" s="80"/>
      <c r="O75" s="80"/>
      <c r="P75" s="80"/>
      <c r="Q75" s="80"/>
      <c r="R75" s="80"/>
      <c r="S75" s="80"/>
      <c r="T75" s="80"/>
      <c r="U75" s="80"/>
      <c r="V75" s="80"/>
      <c r="W75" s="80"/>
      <c r="X75" s="80"/>
      <c r="Y75" s="80"/>
      <c r="Z75" s="80"/>
    </row>
    <row r="76" spans="1:26" ht="15" customHeight="1" x14ac:dyDescent="0.25">
      <c r="A76" s="80"/>
      <c r="B76" s="80"/>
      <c r="C76" s="80"/>
      <c r="D76" s="90"/>
      <c r="E76" s="80"/>
      <c r="F76" s="80"/>
      <c r="G76" s="80"/>
      <c r="H76" s="80"/>
      <c r="I76" s="80"/>
      <c r="J76" s="80"/>
      <c r="K76" s="80"/>
      <c r="L76" s="80"/>
      <c r="M76" s="80"/>
      <c r="N76" s="80"/>
      <c r="O76" s="80"/>
      <c r="P76" s="80"/>
      <c r="Q76" s="80"/>
      <c r="R76" s="80"/>
      <c r="S76" s="80"/>
      <c r="T76" s="80"/>
      <c r="U76" s="80"/>
      <c r="V76" s="80"/>
      <c r="W76" s="80"/>
      <c r="X76" s="80"/>
      <c r="Y76" s="80"/>
      <c r="Z76" s="80"/>
    </row>
    <row r="77" spans="1:26" ht="15" customHeight="1" x14ac:dyDescent="0.25">
      <c r="A77" s="80"/>
      <c r="B77" s="80"/>
      <c r="C77" s="80"/>
      <c r="D77" s="90"/>
      <c r="E77" s="80"/>
      <c r="F77" s="80"/>
      <c r="G77" s="80"/>
      <c r="H77" s="80"/>
      <c r="I77" s="80"/>
      <c r="J77" s="80"/>
      <c r="K77" s="80"/>
      <c r="L77" s="80"/>
      <c r="M77" s="80"/>
      <c r="N77" s="80"/>
      <c r="O77" s="80"/>
      <c r="P77" s="80"/>
      <c r="Q77" s="80"/>
      <c r="R77" s="80"/>
      <c r="S77" s="80"/>
      <c r="T77" s="80"/>
      <c r="U77" s="80"/>
      <c r="V77" s="80"/>
      <c r="W77" s="80"/>
      <c r="X77" s="80"/>
      <c r="Y77" s="80"/>
      <c r="Z77" s="80"/>
    </row>
    <row r="78" spans="1:26" ht="15" customHeight="1" x14ac:dyDescent="0.25">
      <c r="A78" s="80"/>
      <c r="B78" s="80"/>
      <c r="C78" s="80"/>
      <c r="D78" s="90"/>
      <c r="E78" s="80"/>
      <c r="F78" s="80"/>
      <c r="G78" s="80"/>
      <c r="H78" s="80"/>
      <c r="I78" s="80"/>
      <c r="J78" s="80"/>
      <c r="K78" s="80"/>
      <c r="L78" s="80"/>
      <c r="M78" s="80"/>
      <c r="N78" s="80"/>
      <c r="O78" s="80"/>
      <c r="P78" s="80"/>
      <c r="Q78" s="80"/>
      <c r="R78" s="80"/>
      <c r="S78" s="80"/>
      <c r="T78" s="80"/>
      <c r="U78" s="80"/>
      <c r="V78" s="80"/>
      <c r="W78" s="80"/>
      <c r="X78" s="80"/>
      <c r="Y78" s="80"/>
      <c r="Z78" s="80"/>
    </row>
    <row r="79" spans="1:26" ht="15" customHeight="1" x14ac:dyDescent="0.25">
      <c r="A79" s="80"/>
      <c r="B79" s="80"/>
      <c r="C79" s="80"/>
      <c r="D79" s="90"/>
      <c r="E79" s="80"/>
      <c r="F79" s="80"/>
      <c r="G79" s="80"/>
      <c r="H79" s="80"/>
      <c r="I79" s="80"/>
      <c r="J79" s="80"/>
      <c r="K79" s="80"/>
      <c r="L79" s="80"/>
      <c r="M79" s="80"/>
      <c r="N79" s="80"/>
      <c r="O79" s="80"/>
      <c r="P79" s="80"/>
      <c r="Q79" s="80"/>
      <c r="R79" s="80"/>
      <c r="S79" s="80"/>
      <c r="T79" s="80"/>
      <c r="U79" s="80"/>
      <c r="V79" s="80"/>
      <c r="W79" s="80"/>
      <c r="X79" s="80"/>
      <c r="Y79" s="80"/>
      <c r="Z79" s="80"/>
    </row>
    <row r="80" spans="1:26" ht="15" customHeight="1" x14ac:dyDescent="0.25">
      <c r="A80" s="80"/>
      <c r="B80" s="80"/>
      <c r="C80" s="80"/>
      <c r="D80" s="90"/>
      <c r="E80" s="80"/>
      <c r="F80" s="80"/>
      <c r="G80" s="80"/>
      <c r="H80" s="80"/>
      <c r="I80" s="80"/>
      <c r="J80" s="80"/>
      <c r="K80" s="80"/>
      <c r="L80" s="80"/>
      <c r="M80" s="80"/>
      <c r="N80" s="80"/>
      <c r="O80" s="80"/>
      <c r="P80" s="80"/>
      <c r="Q80" s="80"/>
      <c r="R80" s="80"/>
      <c r="S80" s="80"/>
      <c r="T80" s="80"/>
      <c r="U80" s="80"/>
      <c r="V80" s="80"/>
      <c r="W80" s="80"/>
      <c r="X80" s="80"/>
      <c r="Y80" s="80"/>
      <c r="Z80" s="80"/>
    </row>
    <row r="81" spans="1:26" ht="15" customHeight="1" x14ac:dyDescent="0.25">
      <c r="A81" s="80"/>
      <c r="B81" s="80"/>
      <c r="C81" s="80"/>
      <c r="D81" s="90"/>
      <c r="E81" s="80"/>
      <c r="F81" s="80"/>
      <c r="G81" s="80"/>
      <c r="H81" s="80"/>
      <c r="I81" s="80"/>
      <c r="J81" s="80"/>
      <c r="K81" s="80"/>
      <c r="L81" s="80"/>
      <c r="M81" s="80"/>
      <c r="N81" s="80"/>
      <c r="O81" s="80"/>
      <c r="P81" s="80"/>
      <c r="Q81" s="80"/>
      <c r="R81" s="80"/>
      <c r="S81" s="80"/>
      <c r="T81" s="80"/>
      <c r="U81" s="80"/>
      <c r="V81" s="80"/>
      <c r="W81" s="80"/>
      <c r="X81" s="80"/>
      <c r="Y81" s="80"/>
      <c r="Z81" s="80"/>
    </row>
    <row r="82" spans="1:26" ht="15" customHeight="1" x14ac:dyDescent="0.25">
      <c r="A82" s="80"/>
      <c r="B82" s="80"/>
      <c r="C82" s="80"/>
      <c r="D82" s="90"/>
      <c r="E82" s="80"/>
      <c r="F82" s="80"/>
      <c r="G82" s="80"/>
      <c r="H82" s="80"/>
      <c r="I82" s="80"/>
      <c r="J82" s="80"/>
      <c r="K82" s="80"/>
      <c r="L82" s="80"/>
      <c r="M82" s="80"/>
      <c r="N82" s="80"/>
      <c r="O82" s="80"/>
      <c r="P82" s="80"/>
      <c r="Q82" s="80"/>
      <c r="R82" s="80"/>
      <c r="S82" s="80"/>
      <c r="T82" s="80"/>
      <c r="U82" s="80"/>
      <c r="V82" s="80"/>
      <c r="W82" s="80"/>
      <c r="X82" s="80"/>
      <c r="Y82" s="80"/>
      <c r="Z82" s="80"/>
    </row>
    <row r="83" spans="1:26" ht="15" customHeight="1" x14ac:dyDescent="0.25">
      <c r="A83" s="80"/>
      <c r="B83" s="80"/>
      <c r="C83" s="80"/>
      <c r="D83" s="90"/>
      <c r="E83" s="80"/>
      <c r="F83" s="80"/>
      <c r="G83" s="80"/>
      <c r="H83" s="80"/>
      <c r="I83" s="80"/>
      <c r="J83" s="80"/>
      <c r="K83" s="80"/>
      <c r="L83" s="80"/>
      <c r="M83" s="80"/>
      <c r="N83" s="80"/>
      <c r="O83" s="80"/>
      <c r="P83" s="80"/>
      <c r="Q83" s="80"/>
      <c r="R83" s="80"/>
      <c r="S83" s="80"/>
      <c r="T83" s="80"/>
      <c r="U83" s="80"/>
      <c r="V83" s="80"/>
      <c r="W83" s="80"/>
      <c r="X83" s="80"/>
      <c r="Y83" s="80"/>
      <c r="Z83" s="80"/>
    </row>
    <row r="84" spans="1:26" ht="15" customHeight="1" x14ac:dyDescent="0.25">
      <c r="A84" s="80"/>
      <c r="B84" s="80"/>
      <c r="C84" s="80"/>
      <c r="D84" s="90"/>
      <c r="E84" s="80"/>
      <c r="F84" s="80"/>
      <c r="G84" s="80"/>
      <c r="H84" s="80"/>
      <c r="I84" s="80"/>
      <c r="J84" s="80"/>
      <c r="K84" s="80"/>
      <c r="L84" s="80"/>
      <c r="M84" s="80"/>
      <c r="N84" s="80"/>
      <c r="O84" s="80"/>
      <c r="P84" s="80"/>
      <c r="Q84" s="80"/>
      <c r="R84" s="80"/>
      <c r="S84" s="80"/>
      <c r="T84" s="80"/>
      <c r="U84" s="80"/>
      <c r="V84" s="80"/>
      <c r="W84" s="80"/>
      <c r="X84" s="80"/>
      <c r="Y84" s="80"/>
      <c r="Z84" s="80"/>
    </row>
    <row r="85" spans="1:26" ht="15" customHeight="1" x14ac:dyDescent="0.25">
      <c r="A85" s="80"/>
      <c r="B85" s="80"/>
      <c r="C85" s="80"/>
      <c r="D85" s="90"/>
      <c r="E85" s="80"/>
      <c r="F85" s="80"/>
      <c r="G85" s="80"/>
      <c r="H85" s="80"/>
      <c r="I85" s="80"/>
      <c r="J85" s="80"/>
      <c r="K85" s="80"/>
      <c r="L85" s="80"/>
      <c r="M85" s="80"/>
      <c r="N85" s="80"/>
      <c r="O85" s="80"/>
      <c r="P85" s="80"/>
      <c r="Q85" s="80"/>
      <c r="R85" s="80"/>
      <c r="S85" s="80"/>
      <c r="T85" s="80"/>
      <c r="U85" s="80"/>
      <c r="V85" s="80"/>
      <c r="W85" s="80"/>
      <c r="X85" s="80"/>
      <c r="Y85" s="80"/>
      <c r="Z85" s="80"/>
    </row>
    <row r="86" spans="1:26" ht="15" customHeight="1" x14ac:dyDescent="0.25">
      <c r="A86" s="80"/>
      <c r="B86" s="80"/>
      <c r="C86" s="80"/>
      <c r="D86" s="90"/>
      <c r="E86" s="80"/>
      <c r="F86" s="80"/>
      <c r="G86" s="80"/>
      <c r="H86" s="80"/>
      <c r="I86" s="80"/>
      <c r="J86" s="80"/>
      <c r="K86" s="80"/>
      <c r="L86" s="80"/>
      <c r="M86" s="80"/>
      <c r="N86" s="80"/>
      <c r="O86" s="80"/>
      <c r="P86" s="80"/>
      <c r="Q86" s="80"/>
      <c r="R86" s="80"/>
      <c r="S86" s="80"/>
      <c r="T86" s="80"/>
      <c r="U86" s="80"/>
      <c r="V86" s="80"/>
      <c r="W86" s="80"/>
      <c r="X86" s="80"/>
      <c r="Y86" s="80"/>
      <c r="Z86" s="80"/>
    </row>
    <row r="87" spans="1:26" ht="15" customHeight="1" x14ac:dyDescent="0.25">
      <c r="A87" s="80"/>
      <c r="B87" s="80"/>
      <c r="C87" s="80"/>
      <c r="D87" s="90"/>
      <c r="E87" s="80"/>
      <c r="F87" s="80"/>
      <c r="G87" s="80"/>
      <c r="H87" s="80"/>
      <c r="I87" s="80"/>
      <c r="J87" s="80"/>
      <c r="K87" s="80"/>
      <c r="L87" s="80"/>
      <c r="M87" s="80"/>
      <c r="N87" s="80"/>
      <c r="O87" s="80"/>
      <c r="P87" s="80"/>
      <c r="Q87" s="80"/>
      <c r="R87" s="80"/>
      <c r="S87" s="80"/>
      <c r="T87" s="80"/>
      <c r="U87" s="80"/>
      <c r="V87" s="80"/>
      <c r="W87" s="80"/>
      <c r="X87" s="80"/>
      <c r="Y87" s="80"/>
      <c r="Z87" s="80"/>
    </row>
    <row r="88" spans="1:26" ht="15" customHeight="1" x14ac:dyDescent="0.25">
      <c r="A88" s="80"/>
      <c r="B88" s="80"/>
      <c r="C88" s="80"/>
      <c r="D88" s="90"/>
      <c r="E88" s="80"/>
      <c r="F88" s="80"/>
      <c r="G88" s="80"/>
      <c r="H88" s="80"/>
      <c r="I88" s="80"/>
      <c r="J88" s="80"/>
      <c r="K88" s="80"/>
      <c r="L88" s="80"/>
      <c r="M88" s="80"/>
      <c r="N88" s="80"/>
      <c r="O88" s="80"/>
      <c r="P88" s="80"/>
      <c r="Q88" s="80"/>
      <c r="R88" s="80"/>
      <c r="S88" s="80"/>
      <c r="T88" s="80"/>
      <c r="U88" s="80"/>
      <c r="V88" s="80"/>
      <c r="W88" s="80"/>
      <c r="X88" s="80"/>
      <c r="Y88" s="80"/>
      <c r="Z88" s="80"/>
    </row>
    <row r="89" spans="1:26" ht="15" customHeight="1" x14ac:dyDescent="0.25">
      <c r="A89" s="80"/>
      <c r="B89" s="80"/>
      <c r="C89" s="80"/>
      <c r="D89" s="90"/>
      <c r="E89" s="80"/>
      <c r="F89" s="80"/>
      <c r="G89" s="80"/>
      <c r="H89" s="80"/>
      <c r="I89" s="80"/>
      <c r="J89" s="80"/>
      <c r="K89" s="80"/>
      <c r="L89" s="80"/>
      <c r="M89" s="80"/>
      <c r="N89" s="80"/>
      <c r="O89" s="80"/>
      <c r="P89" s="80"/>
      <c r="Q89" s="80"/>
      <c r="R89" s="80"/>
      <c r="S89" s="80"/>
      <c r="T89" s="80"/>
      <c r="U89" s="80"/>
      <c r="V89" s="80"/>
      <c r="W89" s="80"/>
      <c r="X89" s="80"/>
      <c r="Y89" s="80"/>
      <c r="Z89" s="80"/>
    </row>
    <row r="90" spans="1:26" ht="15" customHeight="1" x14ac:dyDescent="0.25">
      <c r="A90" s="80"/>
      <c r="B90" s="80"/>
      <c r="C90" s="80"/>
      <c r="D90" s="90"/>
      <c r="E90" s="80"/>
      <c r="F90" s="80"/>
      <c r="G90" s="80"/>
      <c r="H90" s="80"/>
      <c r="I90" s="80"/>
      <c r="J90" s="80"/>
      <c r="K90" s="80"/>
      <c r="L90" s="80"/>
      <c r="M90" s="80"/>
      <c r="N90" s="80"/>
      <c r="O90" s="80"/>
      <c r="P90" s="80"/>
      <c r="Q90" s="80"/>
      <c r="R90" s="80"/>
      <c r="S90" s="80"/>
      <c r="T90" s="80"/>
      <c r="U90" s="80"/>
      <c r="V90" s="80"/>
      <c r="W90" s="80"/>
      <c r="X90" s="80"/>
      <c r="Y90" s="80"/>
      <c r="Z90" s="80"/>
    </row>
    <row r="91" spans="1:26" ht="15" customHeight="1" x14ac:dyDescent="0.25">
      <c r="A91" s="80"/>
      <c r="B91" s="80"/>
      <c r="C91" s="80"/>
      <c r="D91" s="90"/>
      <c r="E91" s="80"/>
      <c r="F91" s="80"/>
      <c r="G91" s="80"/>
      <c r="H91" s="80"/>
      <c r="I91" s="80"/>
      <c r="J91" s="80"/>
      <c r="K91" s="80"/>
      <c r="L91" s="80"/>
      <c r="M91" s="80"/>
      <c r="N91" s="80"/>
      <c r="O91" s="80"/>
      <c r="P91" s="80"/>
      <c r="Q91" s="80"/>
      <c r="R91" s="80"/>
      <c r="S91" s="80"/>
      <c r="T91" s="80"/>
      <c r="U91" s="80"/>
      <c r="V91" s="80"/>
      <c r="W91" s="80"/>
      <c r="X91" s="80"/>
      <c r="Y91" s="80"/>
      <c r="Z91" s="80"/>
    </row>
    <row r="92" spans="1:26" ht="15" customHeight="1" x14ac:dyDescent="0.25">
      <c r="A92" s="80"/>
      <c r="B92" s="80"/>
      <c r="C92" s="80"/>
      <c r="D92" s="90"/>
      <c r="E92" s="80"/>
      <c r="F92" s="80"/>
      <c r="G92" s="80"/>
      <c r="H92" s="80"/>
      <c r="I92" s="80"/>
      <c r="J92" s="80"/>
      <c r="K92" s="80"/>
      <c r="L92" s="80"/>
      <c r="M92" s="80"/>
      <c r="N92" s="80"/>
      <c r="O92" s="80"/>
      <c r="P92" s="80"/>
      <c r="Q92" s="80"/>
      <c r="R92" s="80"/>
      <c r="S92" s="80"/>
      <c r="T92" s="80"/>
      <c r="U92" s="80"/>
      <c r="V92" s="80"/>
      <c r="W92" s="80"/>
      <c r="X92" s="80"/>
      <c r="Y92" s="80"/>
      <c r="Z92" s="80"/>
    </row>
    <row r="93" spans="1:26" ht="15" customHeight="1" x14ac:dyDescent="0.25">
      <c r="A93" s="80"/>
      <c r="B93" s="80"/>
      <c r="C93" s="80"/>
      <c r="D93" s="90"/>
      <c r="E93" s="80"/>
      <c r="F93" s="80"/>
      <c r="G93" s="80"/>
      <c r="H93" s="80"/>
      <c r="I93" s="80"/>
      <c r="J93" s="80"/>
      <c r="K93" s="80"/>
      <c r="L93" s="80"/>
      <c r="M93" s="80"/>
      <c r="N93" s="80"/>
      <c r="O93" s="80"/>
      <c r="P93" s="80"/>
      <c r="Q93" s="80"/>
      <c r="R93" s="80"/>
      <c r="S93" s="80"/>
      <c r="T93" s="80"/>
      <c r="U93" s="80"/>
      <c r="V93" s="80"/>
      <c r="W93" s="80"/>
      <c r="X93" s="80"/>
      <c r="Y93" s="80"/>
      <c r="Z93" s="80"/>
    </row>
    <row r="94" spans="1:26" ht="15" customHeight="1" x14ac:dyDescent="0.25">
      <c r="A94" s="80"/>
      <c r="B94" s="80"/>
      <c r="C94" s="80"/>
      <c r="D94" s="90"/>
      <c r="E94" s="80"/>
      <c r="F94" s="80"/>
      <c r="G94" s="80"/>
      <c r="H94" s="80"/>
      <c r="I94" s="80"/>
      <c r="J94" s="80"/>
      <c r="K94" s="80"/>
      <c r="L94" s="80"/>
      <c r="M94" s="80"/>
      <c r="N94" s="80"/>
      <c r="O94" s="80"/>
      <c r="P94" s="80"/>
      <c r="Q94" s="80"/>
      <c r="R94" s="80"/>
      <c r="S94" s="80"/>
      <c r="T94" s="80"/>
      <c r="U94" s="80"/>
      <c r="V94" s="80"/>
      <c r="W94" s="80"/>
      <c r="X94" s="80"/>
      <c r="Y94" s="80"/>
      <c r="Z94" s="80"/>
    </row>
    <row r="95" spans="1:26" ht="15" customHeight="1" x14ac:dyDescent="0.25">
      <c r="A95" s="80"/>
      <c r="B95" s="80"/>
      <c r="C95" s="80"/>
      <c r="D95" s="90"/>
      <c r="E95" s="80"/>
      <c r="F95" s="80"/>
      <c r="G95" s="80"/>
      <c r="H95" s="80"/>
      <c r="I95" s="80"/>
      <c r="J95" s="80"/>
      <c r="K95" s="80"/>
      <c r="L95" s="80"/>
      <c r="M95" s="80"/>
      <c r="N95" s="80"/>
      <c r="O95" s="80"/>
      <c r="P95" s="80"/>
      <c r="Q95" s="80"/>
      <c r="R95" s="80"/>
      <c r="S95" s="80"/>
      <c r="T95" s="80"/>
      <c r="U95" s="80"/>
      <c r="V95" s="80"/>
      <c r="W95" s="80"/>
      <c r="X95" s="80"/>
      <c r="Y95" s="80"/>
      <c r="Z95" s="80"/>
    </row>
    <row r="96" spans="1:26" ht="15" customHeight="1" x14ac:dyDescent="0.25">
      <c r="A96" s="80"/>
      <c r="B96" s="80"/>
      <c r="C96" s="80"/>
      <c r="D96" s="90"/>
      <c r="E96" s="80"/>
      <c r="F96" s="80"/>
      <c r="G96" s="80"/>
      <c r="H96" s="80"/>
      <c r="I96" s="80"/>
      <c r="J96" s="80"/>
      <c r="K96" s="80"/>
      <c r="L96" s="80"/>
      <c r="M96" s="80"/>
      <c r="N96" s="80"/>
      <c r="O96" s="80"/>
      <c r="P96" s="80"/>
      <c r="Q96" s="80"/>
      <c r="R96" s="80"/>
      <c r="S96" s="80"/>
      <c r="T96" s="80"/>
      <c r="U96" s="80"/>
      <c r="V96" s="80"/>
      <c r="W96" s="80"/>
      <c r="X96" s="80"/>
      <c r="Y96" s="80"/>
      <c r="Z96" s="80"/>
    </row>
    <row r="97" spans="1:26" ht="15" customHeight="1" x14ac:dyDescent="0.25">
      <c r="A97" s="80"/>
      <c r="B97" s="80"/>
      <c r="C97" s="80"/>
      <c r="D97" s="90"/>
      <c r="E97" s="80"/>
      <c r="F97" s="80"/>
      <c r="G97" s="80"/>
      <c r="H97" s="80"/>
      <c r="I97" s="80"/>
      <c r="J97" s="80"/>
      <c r="K97" s="80"/>
      <c r="L97" s="80"/>
      <c r="M97" s="80"/>
      <c r="N97" s="80"/>
      <c r="O97" s="80"/>
      <c r="P97" s="80"/>
      <c r="Q97" s="80"/>
      <c r="R97" s="80"/>
      <c r="S97" s="80"/>
      <c r="T97" s="80"/>
      <c r="U97" s="80"/>
      <c r="V97" s="80"/>
      <c r="W97" s="80"/>
      <c r="X97" s="80"/>
      <c r="Y97" s="80"/>
      <c r="Z97" s="80"/>
    </row>
    <row r="98" spans="1:26" ht="15" customHeight="1" x14ac:dyDescent="0.25">
      <c r="A98" s="80"/>
      <c r="B98" s="80"/>
      <c r="C98" s="80"/>
      <c r="D98" s="90"/>
      <c r="E98" s="80"/>
      <c r="F98" s="80"/>
      <c r="G98" s="80"/>
      <c r="H98" s="80"/>
      <c r="I98" s="80"/>
      <c r="J98" s="80"/>
      <c r="K98" s="80"/>
      <c r="L98" s="80"/>
      <c r="M98" s="80"/>
      <c r="N98" s="80"/>
      <c r="O98" s="80"/>
      <c r="P98" s="80"/>
      <c r="Q98" s="80"/>
      <c r="R98" s="80"/>
      <c r="S98" s="80"/>
      <c r="T98" s="80"/>
      <c r="U98" s="80"/>
      <c r="V98" s="80"/>
      <c r="W98" s="80"/>
      <c r="X98" s="80"/>
      <c r="Y98" s="80"/>
      <c r="Z98" s="80"/>
    </row>
    <row r="99" spans="1:26" ht="15" customHeight="1" x14ac:dyDescent="0.25">
      <c r="A99" s="80"/>
      <c r="B99" s="80"/>
      <c r="C99" s="80"/>
      <c r="D99" s="90"/>
      <c r="E99" s="80"/>
      <c r="F99" s="80"/>
      <c r="G99" s="80"/>
      <c r="H99" s="80"/>
      <c r="I99" s="80"/>
      <c r="J99" s="80"/>
      <c r="K99" s="80"/>
      <c r="L99" s="80"/>
      <c r="M99" s="80"/>
      <c r="N99" s="80"/>
      <c r="O99" s="80"/>
      <c r="P99" s="80"/>
      <c r="Q99" s="80"/>
      <c r="R99" s="80"/>
      <c r="S99" s="80"/>
      <c r="T99" s="80"/>
      <c r="U99" s="80"/>
      <c r="V99" s="80"/>
      <c r="W99" s="80"/>
      <c r="X99" s="80"/>
      <c r="Y99" s="80"/>
      <c r="Z99" s="80"/>
    </row>
    <row r="100" spans="1:26" ht="15" customHeight="1" x14ac:dyDescent="0.25">
      <c r="A100" s="80"/>
      <c r="B100" s="80"/>
      <c r="C100" s="80"/>
      <c r="D100" s="9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 customHeight="1" x14ac:dyDescent="0.25">
      <c r="A101" s="80"/>
      <c r="B101" s="80"/>
      <c r="C101" s="80"/>
      <c r="D101" s="9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 customHeight="1" x14ac:dyDescent="0.25">
      <c r="A102" s="80"/>
      <c r="B102" s="80"/>
      <c r="C102" s="80"/>
      <c r="D102" s="9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 customHeight="1" x14ac:dyDescent="0.25">
      <c r="A103" s="80"/>
      <c r="B103" s="80"/>
      <c r="C103" s="80"/>
      <c r="D103" s="9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 customHeight="1" x14ac:dyDescent="0.25">
      <c r="A104" s="80"/>
      <c r="B104" s="80"/>
      <c r="C104" s="80"/>
      <c r="D104" s="9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 customHeight="1" x14ac:dyDescent="0.25">
      <c r="A105" s="80"/>
      <c r="B105" s="80"/>
      <c r="C105" s="80"/>
      <c r="D105" s="9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 customHeight="1" x14ac:dyDescent="0.25">
      <c r="A106" s="80"/>
      <c r="B106" s="80"/>
      <c r="C106" s="80"/>
      <c r="D106" s="9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 customHeight="1" x14ac:dyDescent="0.25">
      <c r="A107" s="80"/>
      <c r="B107" s="80"/>
      <c r="C107" s="80"/>
      <c r="D107" s="9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 customHeight="1" x14ac:dyDescent="0.25">
      <c r="A108" s="80"/>
      <c r="B108" s="80"/>
      <c r="C108" s="80"/>
      <c r="D108" s="9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 customHeight="1" x14ac:dyDescent="0.25">
      <c r="A109" s="80"/>
      <c r="B109" s="80"/>
      <c r="C109" s="80"/>
      <c r="D109" s="9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 customHeight="1" x14ac:dyDescent="0.25">
      <c r="A110" s="80"/>
      <c r="B110" s="80"/>
      <c r="C110" s="80"/>
      <c r="D110" s="9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 customHeight="1" x14ac:dyDescent="0.25">
      <c r="A111" s="80"/>
      <c r="B111" s="80"/>
      <c r="C111" s="80"/>
      <c r="D111" s="9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 customHeight="1" x14ac:dyDescent="0.25">
      <c r="A112" s="80"/>
      <c r="B112" s="80"/>
      <c r="C112" s="80"/>
      <c r="D112" s="9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 customHeight="1" x14ac:dyDescent="0.25">
      <c r="A113" s="80"/>
      <c r="B113" s="80"/>
      <c r="C113" s="80"/>
      <c r="D113" s="9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 customHeight="1" x14ac:dyDescent="0.25">
      <c r="A114" s="80"/>
      <c r="B114" s="80"/>
      <c r="C114" s="80"/>
      <c r="D114" s="9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 customHeight="1" x14ac:dyDescent="0.25">
      <c r="A115" s="80"/>
      <c r="B115" s="80"/>
      <c r="C115" s="80"/>
      <c r="D115" s="9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 customHeight="1" x14ac:dyDescent="0.25">
      <c r="A116" s="80"/>
      <c r="B116" s="80"/>
      <c r="C116" s="80"/>
      <c r="D116" s="9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 customHeight="1" x14ac:dyDescent="0.25">
      <c r="A117" s="80"/>
      <c r="B117" s="80"/>
      <c r="C117" s="80"/>
      <c r="D117" s="9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 customHeight="1" x14ac:dyDescent="0.25">
      <c r="A118" s="80"/>
      <c r="B118" s="80"/>
      <c r="C118" s="80"/>
      <c r="D118" s="9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 customHeight="1" x14ac:dyDescent="0.25">
      <c r="A119" s="80"/>
      <c r="B119" s="80"/>
      <c r="C119" s="80"/>
      <c r="D119" s="9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 customHeight="1" x14ac:dyDescent="0.25">
      <c r="A120" s="80"/>
      <c r="B120" s="80"/>
      <c r="C120" s="80"/>
      <c r="D120" s="9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 customHeight="1" x14ac:dyDescent="0.25">
      <c r="A121" s="80"/>
      <c r="B121" s="80"/>
      <c r="C121" s="80"/>
      <c r="D121" s="9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 customHeight="1" x14ac:dyDescent="0.25">
      <c r="A122" s="80"/>
      <c r="B122" s="80"/>
      <c r="C122" s="80"/>
      <c r="D122" s="9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 customHeight="1" x14ac:dyDescent="0.25">
      <c r="A123" s="80"/>
      <c r="B123" s="80"/>
      <c r="C123" s="80"/>
      <c r="D123" s="9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 customHeight="1" x14ac:dyDescent="0.25">
      <c r="A124" s="80"/>
      <c r="B124" s="80"/>
      <c r="C124" s="80"/>
      <c r="D124" s="9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 customHeight="1" x14ac:dyDescent="0.25">
      <c r="A125" s="80"/>
      <c r="B125" s="80"/>
      <c r="C125" s="80"/>
      <c r="D125" s="9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 customHeight="1" x14ac:dyDescent="0.25">
      <c r="A126" s="80"/>
      <c r="B126" s="80"/>
      <c r="C126" s="80"/>
      <c r="D126" s="9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 customHeight="1" x14ac:dyDescent="0.25">
      <c r="A127" s="80"/>
      <c r="B127" s="80"/>
      <c r="C127" s="80"/>
      <c r="D127" s="9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 customHeight="1" x14ac:dyDescent="0.25">
      <c r="A128" s="80"/>
      <c r="B128" s="80"/>
      <c r="C128" s="80"/>
      <c r="D128" s="9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 customHeight="1" x14ac:dyDescent="0.25">
      <c r="A129" s="80"/>
      <c r="B129" s="80"/>
      <c r="C129" s="80"/>
      <c r="D129" s="9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 customHeight="1" x14ac:dyDescent="0.25">
      <c r="A130" s="80"/>
      <c r="B130" s="80"/>
      <c r="C130" s="80"/>
      <c r="D130" s="9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 customHeight="1" x14ac:dyDescent="0.25">
      <c r="A131" s="80"/>
      <c r="B131" s="80"/>
      <c r="C131" s="80"/>
      <c r="D131" s="9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 customHeight="1" x14ac:dyDescent="0.25">
      <c r="A132" s="80"/>
      <c r="B132" s="80"/>
      <c r="C132" s="80"/>
      <c r="D132" s="9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 customHeight="1" x14ac:dyDescent="0.25">
      <c r="A133" s="80"/>
      <c r="B133" s="80"/>
      <c r="C133" s="80"/>
      <c r="D133" s="9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 customHeight="1" x14ac:dyDescent="0.25">
      <c r="A134" s="80"/>
      <c r="B134" s="80"/>
      <c r="C134" s="80"/>
      <c r="D134" s="9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 customHeight="1" x14ac:dyDescent="0.25">
      <c r="A135" s="80"/>
      <c r="B135" s="80"/>
      <c r="C135" s="80"/>
      <c r="D135" s="9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 customHeight="1" x14ac:dyDescent="0.25">
      <c r="A136" s="80"/>
      <c r="B136" s="80"/>
      <c r="C136" s="80"/>
      <c r="D136" s="9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 customHeight="1" x14ac:dyDescent="0.25">
      <c r="A137" s="80"/>
      <c r="B137" s="80"/>
      <c r="C137" s="80"/>
      <c r="D137" s="9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 customHeight="1" x14ac:dyDescent="0.25">
      <c r="A138" s="80"/>
      <c r="B138" s="80"/>
      <c r="C138" s="80"/>
      <c r="D138" s="9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 customHeight="1" x14ac:dyDescent="0.25">
      <c r="A139" s="80"/>
      <c r="B139" s="80"/>
      <c r="C139" s="80"/>
      <c r="D139" s="9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 customHeight="1" x14ac:dyDescent="0.25">
      <c r="A140" s="80"/>
      <c r="B140" s="80"/>
      <c r="C140" s="80"/>
      <c r="D140" s="9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 customHeight="1" x14ac:dyDescent="0.25">
      <c r="A141" s="80"/>
      <c r="B141" s="80"/>
      <c r="C141" s="80"/>
      <c r="D141" s="9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 customHeight="1" x14ac:dyDescent="0.25">
      <c r="A142" s="80"/>
      <c r="B142" s="80"/>
      <c r="C142" s="80"/>
      <c r="D142" s="9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 customHeight="1" x14ac:dyDescent="0.25">
      <c r="A143" s="80"/>
      <c r="B143" s="80"/>
      <c r="C143" s="80"/>
      <c r="D143" s="9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 customHeight="1" x14ac:dyDescent="0.25">
      <c r="A144" s="80"/>
      <c r="B144" s="80"/>
      <c r="C144" s="80"/>
      <c r="D144" s="9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 customHeight="1" x14ac:dyDescent="0.25">
      <c r="A145" s="80"/>
      <c r="B145" s="80"/>
      <c r="C145" s="80"/>
      <c r="D145" s="9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 customHeight="1" x14ac:dyDescent="0.25">
      <c r="A146" s="80"/>
      <c r="B146" s="80"/>
      <c r="C146" s="80"/>
      <c r="D146" s="9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 customHeight="1" x14ac:dyDescent="0.25">
      <c r="A147" s="80"/>
      <c r="B147" s="80"/>
      <c r="C147" s="80"/>
      <c r="D147" s="9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 customHeight="1" x14ac:dyDescent="0.25">
      <c r="A148" s="80"/>
      <c r="B148" s="80"/>
      <c r="C148" s="80"/>
      <c r="D148" s="9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 customHeight="1" x14ac:dyDescent="0.25">
      <c r="A149" s="80"/>
      <c r="B149" s="80"/>
      <c r="C149" s="80"/>
      <c r="D149" s="9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 customHeight="1" x14ac:dyDescent="0.25">
      <c r="A150" s="80"/>
      <c r="B150" s="80"/>
      <c r="C150" s="80"/>
      <c r="D150" s="9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 customHeight="1" x14ac:dyDescent="0.25">
      <c r="A151" s="80"/>
      <c r="B151" s="80"/>
      <c r="C151" s="80"/>
      <c r="D151" s="9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 customHeight="1" x14ac:dyDescent="0.25">
      <c r="A152" s="80"/>
      <c r="B152" s="80"/>
      <c r="C152" s="80"/>
      <c r="D152" s="9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 customHeight="1" x14ac:dyDescent="0.25">
      <c r="A153" s="80"/>
      <c r="B153" s="80"/>
      <c r="C153" s="80"/>
      <c r="D153" s="9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 customHeight="1" x14ac:dyDescent="0.25">
      <c r="A154" s="80"/>
      <c r="B154" s="80"/>
      <c r="C154" s="80"/>
      <c r="D154" s="9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 customHeight="1" x14ac:dyDescent="0.25">
      <c r="A155" s="80"/>
      <c r="B155" s="80"/>
      <c r="C155" s="80"/>
      <c r="D155" s="9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 customHeight="1" x14ac:dyDescent="0.25">
      <c r="A156" s="80"/>
      <c r="B156" s="80"/>
      <c r="C156" s="80"/>
      <c r="D156" s="9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 customHeight="1" x14ac:dyDescent="0.25">
      <c r="A157" s="80"/>
      <c r="B157" s="80"/>
      <c r="C157" s="80"/>
      <c r="D157" s="9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 customHeight="1" x14ac:dyDescent="0.25">
      <c r="A158" s="80"/>
      <c r="B158" s="80"/>
      <c r="C158" s="80"/>
      <c r="D158" s="9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 customHeight="1" x14ac:dyDescent="0.25">
      <c r="A159" s="80"/>
      <c r="B159" s="80"/>
      <c r="C159" s="80"/>
      <c r="D159" s="9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 customHeight="1" x14ac:dyDescent="0.25">
      <c r="A160" s="80"/>
      <c r="B160" s="80"/>
      <c r="C160" s="80"/>
      <c r="D160" s="9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 customHeight="1" x14ac:dyDescent="0.25">
      <c r="A161" s="80"/>
      <c r="B161" s="80"/>
      <c r="C161" s="80"/>
      <c r="D161" s="9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 customHeight="1" x14ac:dyDescent="0.25">
      <c r="A162" s="80"/>
      <c r="B162" s="80"/>
      <c r="C162" s="80"/>
      <c r="D162" s="9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 customHeight="1" x14ac:dyDescent="0.25">
      <c r="A163" s="80"/>
      <c r="B163" s="80"/>
      <c r="C163" s="80"/>
      <c r="D163" s="9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 customHeight="1" x14ac:dyDescent="0.25">
      <c r="A164" s="80"/>
      <c r="B164" s="80"/>
      <c r="C164" s="80"/>
      <c r="D164" s="9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 customHeight="1" x14ac:dyDescent="0.25">
      <c r="A165" s="80"/>
      <c r="B165" s="80"/>
      <c r="C165" s="80"/>
      <c r="D165" s="9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 customHeight="1" x14ac:dyDescent="0.25">
      <c r="A166" s="80"/>
      <c r="B166" s="80"/>
      <c r="C166" s="80"/>
      <c r="D166" s="9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 customHeight="1" x14ac:dyDescent="0.25">
      <c r="A167" s="80"/>
      <c r="B167" s="80"/>
      <c r="C167" s="80"/>
      <c r="D167" s="9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 customHeight="1" x14ac:dyDescent="0.25">
      <c r="A168" s="80"/>
      <c r="B168" s="80"/>
      <c r="C168" s="80"/>
      <c r="D168" s="9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 customHeight="1" x14ac:dyDescent="0.25">
      <c r="A169" s="80"/>
      <c r="B169" s="80"/>
      <c r="C169" s="80"/>
      <c r="D169" s="9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 customHeight="1" x14ac:dyDescent="0.25">
      <c r="A170" s="80"/>
      <c r="B170" s="80"/>
      <c r="C170" s="80"/>
      <c r="D170" s="9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 customHeight="1" x14ac:dyDescent="0.25">
      <c r="A171" s="80"/>
      <c r="B171" s="80"/>
      <c r="C171" s="80"/>
      <c r="D171" s="9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 customHeight="1" x14ac:dyDescent="0.25">
      <c r="A172" s="80"/>
      <c r="B172" s="80"/>
      <c r="C172" s="80"/>
      <c r="D172" s="9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 customHeight="1" x14ac:dyDescent="0.25">
      <c r="A173" s="80"/>
      <c r="B173" s="80"/>
      <c r="C173" s="80"/>
      <c r="D173" s="9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 customHeight="1" x14ac:dyDescent="0.25">
      <c r="A174" s="80"/>
      <c r="B174" s="80"/>
      <c r="C174" s="80"/>
      <c r="D174" s="9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 customHeight="1" x14ac:dyDescent="0.25">
      <c r="A175" s="80"/>
      <c r="B175" s="80"/>
      <c r="C175" s="80"/>
      <c r="D175" s="9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 customHeight="1" x14ac:dyDescent="0.25">
      <c r="A176" s="80"/>
      <c r="B176" s="80"/>
      <c r="C176" s="80"/>
      <c r="D176" s="9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 customHeight="1" x14ac:dyDescent="0.25">
      <c r="A177" s="80"/>
      <c r="B177" s="80"/>
      <c r="C177" s="80"/>
      <c r="D177" s="9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 customHeight="1" x14ac:dyDescent="0.25">
      <c r="A178" s="80"/>
      <c r="B178" s="80"/>
      <c r="C178" s="80"/>
      <c r="D178" s="9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 customHeight="1" x14ac:dyDescent="0.25">
      <c r="A179" s="80"/>
      <c r="B179" s="80"/>
      <c r="C179" s="80"/>
      <c r="D179" s="9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 customHeight="1" x14ac:dyDescent="0.25">
      <c r="A180" s="80"/>
      <c r="B180" s="80"/>
      <c r="C180" s="80"/>
      <c r="D180" s="9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 customHeight="1" x14ac:dyDescent="0.25">
      <c r="A181" s="80"/>
      <c r="B181" s="80"/>
      <c r="C181" s="80"/>
      <c r="D181" s="9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 customHeight="1" x14ac:dyDescent="0.25">
      <c r="A182" s="80"/>
      <c r="B182" s="80"/>
      <c r="C182" s="80"/>
      <c r="D182" s="9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 customHeight="1" x14ac:dyDescent="0.25">
      <c r="A183" s="80"/>
      <c r="B183" s="80"/>
      <c r="C183" s="80"/>
      <c r="D183" s="9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 customHeight="1" x14ac:dyDescent="0.25">
      <c r="A184" s="80"/>
      <c r="B184" s="80"/>
      <c r="C184" s="80"/>
      <c r="D184" s="9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 customHeight="1" x14ac:dyDescent="0.25">
      <c r="A185" s="80"/>
      <c r="B185" s="80"/>
      <c r="C185" s="80"/>
      <c r="D185" s="9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 customHeight="1" x14ac:dyDescent="0.25">
      <c r="A186" s="80"/>
      <c r="B186" s="80"/>
      <c r="C186" s="80"/>
      <c r="D186" s="9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 customHeight="1" x14ac:dyDescent="0.25">
      <c r="A187" s="80"/>
      <c r="B187" s="80"/>
      <c r="C187" s="80"/>
      <c r="D187" s="9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 customHeight="1" x14ac:dyDescent="0.25">
      <c r="A188" s="80"/>
      <c r="B188" s="80"/>
      <c r="C188" s="80"/>
      <c r="D188" s="9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 customHeight="1" x14ac:dyDescent="0.25">
      <c r="A189" s="80"/>
      <c r="B189" s="80"/>
      <c r="C189" s="80"/>
      <c r="D189" s="9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 customHeight="1" x14ac:dyDescent="0.25">
      <c r="A190" s="80"/>
      <c r="B190" s="80"/>
      <c r="C190" s="80"/>
      <c r="D190" s="9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 customHeight="1" x14ac:dyDescent="0.25">
      <c r="A191" s="80"/>
      <c r="B191" s="80"/>
      <c r="C191" s="80"/>
      <c r="D191" s="9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 customHeight="1" x14ac:dyDescent="0.25">
      <c r="A192" s="80"/>
      <c r="B192" s="80"/>
      <c r="C192" s="80"/>
      <c r="D192" s="9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 customHeight="1" x14ac:dyDescent="0.25">
      <c r="A193" s="80"/>
      <c r="B193" s="80"/>
      <c r="C193" s="80"/>
      <c r="D193" s="9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 customHeight="1" x14ac:dyDescent="0.25">
      <c r="A194" s="80"/>
      <c r="B194" s="80"/>
      <c r="C194" s="80"/>
      <c r="D194" s="9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 customHeight="1" x14ac:dyDescent="0.25">
      <c r="A195" s="80"/>
      <c r="B195" s="80"/>
      <c r="C195" s="80"/>
      <c r="D195" s="9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 customHeight="1" x14ac:dyDescent="0.25">
      <c r="A196" s="80"/>
      <c r="B196" s="80"/>
      <c r="C196" s="80"/>
      <c r="D196" s="9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 customHeight="1" x14ac:dyDescent="0.25">
      <c r="A197" s="80"/>
      <c r="B197" s="80"/>
      <c r="C197" s="80"/>
      <c r="D197" s="9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 customHeight="1" x14ac:dyDescent="0.25">
      <c r="A198" s="80"/>
      <c r="B198" s="80"/>
      <c r="C198" s="80"/>
      <c r="D198" s="9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 customHeight="1" x14ac:dyDescent="0.25">
      <c r="A199" s="80"/>
      <c r="B199" s="80"/>
      <c r="C199" s="80"/>
      <c r="D199" s="9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 customHeight="1" x14ac:dyDescent="0.25">
      <c r="A200" s="80"/>
      <c r="B200" s="80"/>
      <c r="C200" s="80"/>
      <c r="D200" s="9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 customHeight="1" x14ac:dyDescent="0.25">
      <c r="A201" s="80"/>
      <c r="B201" s="80"/>
      <c r="C201" s="80"/>
      <c r="D201" s="9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 customHeight="1" x14ac:dyDescent="0.25">
      <c r="A202" s="80"/>
      <c r="B202" s="80"/>
      <c r="C202" s="80"/>
      <c r="D202" s="9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 customHeight="1" x14ac:dyDescent="0.25">
      <c r="A203" s="80"/>
      <c r="B203" s="80"/>
      <c r="C203" s="80"/>
      <c r="D203" s="9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 customHeight="1" x14ac:dyDescent="0.25">
      <c r="A204" s="80"/>
      <c r="B204" s="80"/>
      <c r="C204" s="80"/>
      <c r="D204" s="9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 customHeight="1" x14ac:dyDescent="0.25">
      <c r="A205" s="80"/>
      <c r="B205" s="80"/>
      <c r="C205" s="80"/>
      <c r="D205" s="9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 customHeight="1" x14ac:dyDescent="0.25">
      <c r="A206" s="80"/>
      <c r="B206" s="80"/>
      <c r="C206" s="80"/>
      <c r="D206" s="9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 customHeight="1" x14ac:dyDescent="0.25">
      <c r="A207" s="80"/>
      <c r="B207" s="80"/>
      <c r="C207" s="80"/>
      <c r="D207" s="9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 customHeight="1" x14ac:dyDescent="0.25">
      <c r="A208" s="80"/>
      <c r="B208" s="80"/>
      <c r="C208" s="80"/>
      <c r="D208" s="9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 customHeight="1" x14ac:dyDescent="0.25">
      <c r="A209" s="80"/>
      <c r="B209" s="80"/>
      <c r="C209" s="80"/>
      <c r="D209" s="9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 customHeight="1" x14ac:dyDescent="0.25">
      <c r="A210" s="80"/>
      <c r="B210" s="80"/>
      <c r="C210" s="80"/>
      <c r="D210" s="9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 customHeight="1" x14ac:dyDescent="0.25">
      <c r="A211" s="80"/>
      <c r="B211" s="80"/>
      <c r="C211" s="80"/>
      <c r="D211" s="9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 customHeight="1" x14ac:dyDescent="0.25">
      <c r="A212" s="80"/>
      <c r="B212" s="80"/>
      <c r="C212" s="80"/>
      <c r="D212" s="9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9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9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9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9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9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9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9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9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9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9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9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9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9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9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9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9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9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9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D231" s="23"/>
    </row>
    <row r="232" spans="1:26" ht="15.75" customHeight="1" x14ac:dyDescent="0.25">
      <c r="D232" s="23"/>
    </row>
    <row r="233" spans="1:26" ht="15.75" customHeight="1" x14ac:dyDescent="0.25">
      <c r="D233" s="23"/>
    </row>
    <row r="234" spans="1:26" ht="15.75" customHeight="1" x14ac:dyDescent="0.25">
      <c r="D234" s="23"/>
    </row>
    <row r="235" spans="1:26" ht="15.75" customHeight="1" x14ac:dyDescent="0.25">
      <c r="D235" s="23"/>
    </row>
    <row r="236" spans="1:26" ht="15.75" customHeight="1" x14ac:dyDescent="0.25">
      <c r="D236" s="23"/>
    </row>
    <row r="237" spans="1:26" ht="15.75" customHeight="1" x14ac:dyDescent="0.25">
      <c r="D237" s="23"/>
    </row>
    <row r="238" spans="1:26" ht="15.75" customHeight="1" x14ac:dyDescent="0.25">
      <c r="D238" s="23"/>
    </row>
    <row r="239" spans="1:26" ht="15.75" customHeight="1" x14ac:dyDescent="0.25">
      <c r="D239" s="23"/>
    </row>
    <row r="240" spans="1:26" ht="15.75" customHeight="1" x14ac:dyDescent="0.25">
      <c r="D240" s="23"/>
    </row>
    <row r="241" spans="4:4" ht="15.75" customHeight="1" x14ac:dyDescent="0.25">
      <c r="D241" s="23"/>
    </row>
    <row r="242" spans="4:4" ht="15.75" customHeight="1" x14ac:dyDescent="0.25">
      <c r="D242" s="23"/>
    </row>
    <row r="243" spans="4:4" ht="15.75" customHeight="1" x14ac:dyDescent="0.25">
      <c r="D243" s="23"/>
    </row>
    <row r="244" spans="4:4" ht="15.75" customHeight="1" x14ac:dyDescent="0.25">
      <c r="D244" s="23"/>
    </row>
    <row r="245" spans="4:4" ht="15.75" customHeight="1" x14ac:dyDescent="0.25">
      <c r="D245" s="23"/>
    </row>
    <row r="246" spans="4:4" ht="15.75" customHeight="1" x14ac:dyDescent="0.25">
      <c r="D246" s="23"/>
    </row>
    <row r="247" spans="4:4" ht="15.75" customHeight="1" x14ac:dyDescent="0.25">
      <c r="D247" s="23"/>
    </row>
    <row r="248" spans="4:4" ht="15.75" customHeight="1" x14ac:dyDescent="0.25">
      <c r="D248" s="23"/>
    </row>
    <row r="249" spans="4:4" ht="15.75" customHeight="1" x14ac:dyDescent="0.25">
      <c r="D249" s="23"/>
    </row>
    <row r="250" spans="4:4" ht="15.75" customHeight="1" x14ac:dyDescent="0.25">
      <c r="D250" s="23"/>
    </row>
    <row r="251" spans="4:4" ht="15.75" customHeight="1" x14ac:dyDescent="0.25">
      <c r="D251" s="23"/>
    </row>
    <row r="252" spans="4:4" ht="15.75" customHeight="1" x14ac:dyDescent="0.25">
      <c r="D252" s="23"/>
    </row>
    <row r="253" spans="4:4" ht="15.75" customHeight="1" x14ac:dyDescent="0.25">
      <c r="D253" s="23"/>
    </row>
    <row r="254" spans="4:4" ht="15.75" customHeight="1" x14ac:dyDescent="0.25">
      <c r="D254" s="23"/>
    </row>
    <row r="255" spans="4:4" ht="15.75" customHeight="1" x14ac:dyDescent="0.25">
      <c r="D255" s="23"/>
    </row>
    <row r="256" spans="4:4" ht="15.75" customHeight="1" x14ac:dyDescent="0.25">
      <c r="D256" s="23"/>
    </row>
    <row r="257" spans="4:4" ht="15.75" customHeight="1" x14ac:dyDescent="0.25">
      <c r="D257" s="23"/>
    </row>
    <row r="258" spans="4:4" ht="15.75" customHeight="1" x14ac:dyDescent="0.25">
      <c r="D258" s="23"/>
    </row>
    <row r="259" spans="4:4" ht="15.75" customHeight="1" x14ac:dyDescent="0.25">
      <c r="D259" s="23"/>
    </row>
    <row r="260" spans="4:4" ht="15.75" customHeight="1" x14ac:dyDescent="0.25">
      <c r="D260" s="23"/>
    </row>
    <row r="261" spans="4:4" ht="15.75" customHeight="1" x14ac:dyDescent="0.25">
      <c r="D261" s="23"/>
    </row>
    <row r="262" spans="4:4" ht="15.75" customHeight="1" x14ac:dyDescent="0.25">
      <c r="D262" s="23"/>
    </row>
    <row r="263" spans="4:4" ht="15.75" customHeight="1" x14ac:dyDescent="0.25">
      <c r="D263" s="23"/>
    </row>
    <row r="264" spans="4:4" ht="15.75" customHeight="1" x14ac:dyDescent="0.25">
      <c r="D264" s="23"/>
    </row>
    <row r="265" spans="4:4" ht="15.75" customHeight="1" x14ac:dyDescent="0.25">
      <c r="D265" s="23"/>
    </row>
    <row r="266" spans="4:4" ht="15.75" customHeight="1" x14ac:dyDescent="0.25">
      <c r="D266" s="23"/>
    </row>
    <row r="267" spans="4:4" ht="15.75" customHeight="1" x14ac:dyDescent="0.25">
      <c r="D267" s="23"/>
    </row>
    <row r="268" spans="4:4" ht="15.75" customHeight="1" x14ac:dyDescent="0.25">
      <c r="D268" s="23"/>
    </row>
    <row r="269" spans="4:4" ht="15.75" customHeight="1" x14ac:dyDescent="0.25">
      <c r="D269" s="23"/>
    </row>
    <row r="270" spans="4:4" ht="15.75" customHeight="1" x14ac:dyDescent="0.25">
      <c r="D270" s="23"/>
    </row>
    <row r="271" spans="4:4" ht="15.75" customHeight="1" x14ac:dyDescent="0.25">
      <c r="D271" s="23"/>
    </row>
    <row r="272" spans="4:4" ht="15.75" customHeight="1" x14ac:dyDescent="0.25">
      <c r="D272" s="23"/>
    </row>
    <row r="273" spans="4:4" ht="15.75" customHeight="1" x14ac:dyDescent="0.25">
      <c r="D273" s="23"/>
    </row>
    <row r="274" spans="4:4" ht="15.75" customHeight="1" x14ac:dyDescent="0.25">
      <c r="D274" s="23"/>
    </row>
    <row r="275" spans="4:4" ht="15.75" customHeight="1" x14ac:dyDescent="0.25">
      <c r="D275" s="23"/>
    </row>
    <row r="276" spans="4:4" ht="15.75" customHeight="1" x14ac:dyDescent="0.25">
      <c r="D276" s="23"/>
    </row>
    <row r="277" spans="4:4" ht="15.75" customHeight="1" x14ac:dyDescent="0.25">
      <c r="D277" s="23"/>
    </row>
    <row r="278" spans="4:4" ht="15.75" customHeight="1" x14ac:dyDescent="0.25">
      <c r="D278" s="23"/>
    </row>
    <row r="279" spans="4:4" ht="15.75" customHeight="1" x14ac:dyDescent="0.25">
      <c r="D279" s="23"/>
    </row>
    <row r="280" spans="4:4" ht="15.75" customHeight="1" x14ac:dyDescent="0.25">
      <c r="D280" s="23"/>
    </row>
    <row r="281" spans="4:4" ht="15.75" customHeight="1" x14ac:dyDescent="0.25">
      <c r="D281" s="23"/>
    </row>
    <row r="282" spans="4:4" ht="15.75" customHeight="1" x14ac:dyDescent="0.25">
      <c r="D282" s="23"/>
    </row>
    <row r="283" spans="4:4" ht="15.75" customHeight="1" x14ac:dyDescent="0.25">
      <c r="D283" s="23"/>
    </row>
    <row r="284" spans="4:4" ht="15.75" customHeight="1" x14ac:dyDescent="0.25">
      <c r="D284" s="23"/>
    </row>
    <row r="285" spans="4:4" ht="15.75" customHeight="1" x14ac:dyDescent="0.25">
      <c r="D285" s="23"/>
    </row>
    <row r="286" spans="4:4" ht="15.75" customHeight="1" x14ac:dyDescent="0.25">
      <c r="D286" s="23"/>
    </row>
    <row r="287" spans="4:4" ht="15.75" customHeight="1" x14ac:dyDescent="0.25">
      <c r="D287" s="23"/>
    </row>
    <row r="288" spans="4:4" ht="15.75" customHeight="1" x14ac:dyDescent="0.25">
      <c r="D288" s="23"/>
    </row>
    <row r="289" spans="4:4" ht="15.75" customHeight="1" x14ac:dyDescent="0.25">
      <c r="D289" s="23"/>
    </row>
    <row r="290" spans="4:4" ht="15.75" customHeight="1" x14ac:dyDescent="0.25">
      <c r="D290" s="23"/>
    </row>
    <row r="291" spans="4:4" ht="15.75" customHeight="1" x14ac:dyDescent="0.25">
      <c r="D291" s="23"/>
    </row>
    <row r="292" spans="4:4" ht="15.75" customHeight="1" x14ac:dyDescent="0.25">
      <c r="D292" s="23"/>
    </row>
    <row r="293" spans="4:4" ht="15.75" customHeight="1" x14ac:dyDescent="0.25">
      <c r="D293" s="23"/>
    </row>
    <row r="294" spans="4:4" ht="15.75" customHeight="1" x14ac:dyDescent="0.25">
      <c r="D294" s="23"/>
    </row>
    <row r="295" spans="4:4" ht="15.75" customHeight="1" x14ac:dyDescent="0.25">
      <c r="D295" s="23"/>
    </row>
    <row r="296" spans="4:4" ht="15.75" customHeight="1" x14ac:dyDescent="0.25">
      <c r="D296" s="23"/>
    </row>
    <row r="297" spans="4:4" ht="15.75" customHeight="1" x14ac:dyDescent="0.25">
      <c r="D297" s="23"/>
    </row>
    <row r="298" spans="4:4" ht="15.75" customHeight="1" x14ac:dyDescent="0.25">
      <c r="D298" s="23"/>
    </row>
    <row r="299" spans="4:4" ht="15.75" customHeight="1" x14ac:dyDescent="0.25">
      <c r="D299" s="23"/>
    </row>
    <row r="300" spans="4:4" ht="15.75" customHeight="1" x14ac:dyDescent="0.25">
      <c r="D300" s="23"/>
    </row>
    <row r="301" spans="4:4" ht="15.75" customHeight="1" x14ac:dyDescent="0.25">
      <c r="D301" s="23"/>
    </row>
    <row r="302" spans="4:4" ht="15.75" customHeight="1" x14ac:dyDescent="0.25">
      <c r="D302" s="23"/>
    </row>
    <row r="303" spans="4:4" ht="15.75" customHeight="1" x14ac:dyDescent="0.25">
      <c r="D303" s="23"/>
    </row>
    <row r="304" spans="4:4" ht="15.75" customHeight="1" x14ac:dyDescent="0.25">
      <c r="D304" s="23"/>
    </row>
    <row r="305" spans="4:4" ht="15.75" customHeight="1" x14ac:dyDescent="0.25">
      <c r="D305" s="23"/>
    </row>
    <row r="306" spans="4:4" ht="15.75" customHeight="1" x14ac:dyDescent="0.25">
      <c r="D306" s="23"/>
    </row>
    <row r="307" spans="4:4" ht="15.75" customHeight="1" x14ac:dyDescent="0.25">
      <c r="D307" s="23"/>
    </row>
    <row r="308" spans="4:4" ht="15.75" customHeight="1" x14ac:dyDescent="0.25">
      <c r="D308" s="23"/>
    </row>
    <row r="309" spans="4:4" ht="15.75" customHeight="1" x14ac:dyDescent="0.25">
      <c r="D309" s="23"/>
    </row>
    <row r="310" spans="4:4" ht="15.75" customHeight="1" x14ac:dyDescent="0.25">
      <c r="D310" s="23"/>
    </row>
    <row r="311" spans="4:4" ht="15.75" customHeight="1" x14ac:dyDescent="0.25">
      <c r="D311" s="23"/>
    </row>
    <row r="312" spans="4:4" ht="15.75" customHeight="1" x14ac:dyDescent="0.25">
      <c r="D312" s="23"/>
    </row>
    <row r="313" spans="4:4" ht="15.75" customHeight="1" x14ac:dyDescent="0.25">
      <c r="D313" s="23"/>
    </row>
    <row r="314" spans="4:4" ht="15.75" customHeight="1" x14ac:dyDescent="0.25">
      <c r="D314" s="23"/>
    </row>
    <row r="315" spans="4:4" ht="15.75" customHeight="1" x14ac:dyDescent="0.25">
      <c r="D315" s="23"/>
    </row>
    <row r="316" spans="4:4" ht="15.75" customHeight="1" x14ac:dyDescent="0.25">
      <c r="D316" s="23"/>
    </row>
    <row r="317" spans="4:4" ht="15.75" customHeight="1" x14ac:dyDescent="0.25">
      <c r="D317" s="23"/>
    </row>
    <row r="318" spans="4:4" ht="15.75" customHeight="1" x14ac:dyDescent="0.25">
      <c r="D318" s="23"/>
    </row>
    <row r="319" spans="4:4" ht="15.75" customHeight="1" x14ac:dyDescent="0.25">
      <c r="D319" s="23"/>
    </row>
    <row r="320" spans="4:4" ht="15.75" customHeight="1" x14ac:dyDescent="0.25">
      <c r="D320" s="23"/>
    </row>
    <row r="321" spans="4:4" ht="15.75" customHeight="1" x14ac:dyDescent="0.25">
      <c r="D321" s="23"/>
    </row>
    <row r="322" spans="4:4" ht="15.75" customHeight="1" x14ac:dyDescent="0.25">
      <c r="D322" s="23"/>
    </row>
    <row r="323" spans="4:4" ht="15.75" customHeight="1" x14ac:dyDescent="0.25">
      <c r="D323" s="23"/>
    </row>
    <row r="324" spans="4:4" ht="15.75" customHeight="1" x14ac:dyDescent="0.25">
      <c r="D324" s="23"/>
    </row>
    <row r="325" spans="4:4" ht="15.75" customHeight="1" x14ac:dyDescent="0.25">
      <c r="D325" s="23"/>
    </row>
    <row r="326" spans="4:4" ht="15.75" customHeight="1" x14ac:dyDescent="0.25">
      <c r="D326" s="23"/>
    </row>
    <row r="327" spans="4:4" ht="15.75" customHeight="1" x14ac:dyDescent="0.25">
      <c r="D327" s="23"/>
    </row>
    <row r="328" spans="4:4" ht="15.75" customHeight="1" x14ac:dyDescent="0.25">
      <c r="D328" s="23"/>
    </row>
    <row r="329" spans="4:4" ht="15.75" customHeight="1" x14ac:dyDescent="0.25">
      <c r="D329" s="23"/>
    </row>
    <row r="330" spans="4:4" ht="15.75" customHeight="1" x14ac:dyDescent="0.25">
      <c r="D330" s="23"/>
    </row>
    <row r="331" spans="4:4" ht="15.75" customHeight="1" x14ac:dyDescent="0.25">
      <c r="D331" s="23"/>
    </row>
    <row r="332" spans="4:4" ht="15.75" customHeight="1" x14ac:dyDescent="0.25">
      <c r="D332" s="23"/>
    </row>
    <row r="333" spans="4:4" ht="15.75" customHeight="1" x14ac:dyDescent="0.25">
      <c r="D333" s="23"/>
    </row>
    <row r="334" spans="4:4" ht="15.75" customHeight="1" x14ac:dyDescent="0.25">
      <c r="D334" s="23"/>
    </row>
    <row r="335" spans="4:4" ht="15.75" customHeight="1" x14ac:dyDescent="0.25">
      <c r="D335" s="23"/>
    </row>
    <row r="336" spans="4:4" ht="15.75" customHeight="1" x14ac:dyDescent="0.25">
      <c r="D336" s="23"/>
    </row>
    <row r="337" spans="4:4" ht="15.75" customHeight="1" x14ac:dyDescent="0.25">
      <c r="D337" s="23"/>
    </row>
    <row r="338" spans="4:4" ht="15.75" customHeight="1" x14ac:dyDescent="0.25">
      <c r="D338" s="23"/>
    </row>
    <row r="339" spans="4:4" ht="15.75" customHeight="1" x14ac:dyDescent="0.25">
      <c r="D339" s="23"/>
    </row>
    <row r="340" spans="4:4" ht="15.75" customHeight="1" x14ac:dyDescent="0.25">
      <c r="D340" s="23"/>
    </row>
    <row r="341" spans="4:4" ht="15.75" customHeight="1" x14ac:dyDescent="0.25">
      <c r="D341" s="23"/>
    </row>
    <row r="342" spans="4:4" ht="15.75" customHeight="1" x14ac:dyDescent="0.25">
      <c r="D342" s="23"/>
    </row>
    <row r="343" spans="4:4" ht="15.75" customHeight="1" x14ac:dyDescent="0.25">
      <c r="D343" s="23"/>
    </row>
    <row r="344" spans="4:4" ht="15.75" customHeight="1" x14ac:dyDescent="0.25">
      <c r="D344" s="23"/>
    </row>
    <row r="345" spans="4:4" ht="15.75" customHeight="1" x14ac:dyDescent="0.25">
      <c r="D345" s="23"/>
    </row>
    <row r="346" spans="4:4" ht="15.75" customHeight="1" x14ac:dyDescent="0.25">
      <c r="D346" s="23"/>
    </row>
    <row r="347" spans="4:4" ht="15.75" customHeight="1" x14ac:dyDescent="0.25">
      <c r="D347" s="23"/>
    </row>
    <row r="348" spans="4:4" ht="15.75" customHeight="1" x14ac:dyDescent="0.25">
      <c r="D348" s="23"/>
    </row>
    <row r="349" spans="4:4" ht="15.75" customHeight="1" x14ac:dyDescent="0.25">
      <c r="D349" s="23"/>
    </row>
    <row r="350" spans="4:4" ht="15.75" customHeight="1" x14ac:dyDescent="0.25">
      <c r="D350" s="23"/>
    </row>
    <row r="351" spans="4:4" ht="15.75" customHeight="1" x14ac:dyDescent="0.25">
      <c r="D351" s="23"/>
    </row>
    <row r="352" spans="4:4" ht="15.75" customHeight="1" x14ac:dyDescent="0.25">
      <c r="D352" s="23"/>
    </row>
    <row r="353" spans="4:4" ht="15.75" customHeight="1" x14ac:dyDescent="0.25">
      <c r="D353" s="23"/>
    </row>
    <row r="354" spans="4:4" ht="15.75" customHeight="1" x14ac:dyDescent="0.25">
      <c r="D354" s="23"/>
    </row>
    <row r="355" spans="4:4" ht="15.75" customHeight="1" x14ac:dyDescent="0.25">
      <c r="D355" s="23"/>
    </row>
    <row r="356" spans="4:4" ht="15.75" customHeight="1" x14ac:dyDescent="0.25">
      <c r="D356" s="23"/>
    </row>
    <row r="357" spans="4:4" ht="15.75" customHeight="1" x14ac:dyDescent="0.25">
      <c r="D357" s="23"/>
    </row>
    <row r="358" spans="4:4" ht="15.75" customHeight="1" x14ac:dyDescent="0.25">
      <c r="D358" s="23"/>
    </row>
    <row r="359" spans="4:4" ht="15.75" customHeight="1" x14ac:dyDescent="0.25">
      <c r="D359" s="23"/>
    </row>
    <row r="360" spans="4:4" ht="15.75" customHeight="1" x14ac:dyDescent="0.25">
      <c r="D360" s="23"/>
    </row>
    <row r="361" spans="4:4" ht="15.75" customHeight="1" x14ac:dyDescent="0.25">
      <c r="D361" s="23"/>
    </row>
    <row r="362" spans="4:4" ht="15.75" customHeight="1" x14ac:dyDescent="0.25">
      <c r="D362" s="23"/>
    </row>
    <row r="363" spans="4:4" ht="15.75" customHeight="1" x14ac:dyDescent="0.25">
      <c r="D363" s="23"/>
    </row>
    <row r="364" spans="4:4" ht="15.75" customHeight="1" x14ac:dyDescent="0.25">
      <c r="D364" s="23"/>
    </row>
    <row r="365" spans="4:4" ht="15.75" customHeight="1" x14ac:dyDescent="0.25">
      <c r="D365" s="23"/>
    </row>
    <row r="366" spans="4:4" ht="15.75" customHeight="1" x14ac:dyDescent="0.25">
      <c r="D366" s="23"/>
    </row>
    <row r="367" spans="4:4" ht="15.75" customHeight="1" x14ac:dyDescent="0.25">
      <c r="D367" s="23"/>
    </row>
    <row r="368" spans="4:4" ht="15.75" customHeight="1" x14ac:dyDescent="0.25">
      <c r="D368" s="23"/>
    </row>
    <row r="369" spans="4:4" ht="15.75" customHeight="1" x14ac:dyDescent="0.25">
      <c r="D369" s="23"/>
    </row>
    <row r="370" spans="4:4" ht="15.75" customHeight="1" x14ac:dyDescent="0.25">
      <c r="D370" s="23"/>
    </row>
    <row r="371" spans="4:4" ht="15.75" customHeight="1" x14ac:dyDescent="0.25">
      <c r="D371" s="23"/>
    </row>
    <row r="372" spans="4:4" ht="15.75" customHeight="1" x14ac:dyDescent="0.25">
      <c r="D372" s="23"/>
    </row>
    <row r="373" spans="4:4" ht="15.75" customHeight="1" x14ac:dyDescent="0.25">
      <c r="D373" s="23"/>
    </row>
    <row r="374" spans="4:4" ht="15.75" customHeight="1" x14ac:dyDescent="0.25">
      <c r="D374" s="23"/>
    </row>
    <row r="375" spans="4:4" ht="15.75" customHeight="1" x14ac:dyDescent="0.25">
      <c r="D375" s="23"/>
    </row>
    <row r="376" spans="4:4" ht="15.75" customHeight="1" x14ac:dyDescent="0.25">
      <c r="D376" s="23"/>
    </row>
    <row r="377" spans="4:4" ht="15.75" customHeight="1" x14ac:dyDescent="0.25">
      <c r="D377" s="23"/>
    </row>
    <row r="378" spans="4:4" ht="15.75" customHeight="1" x14ac:dyDescent="0.25">
      <c r="D378" s="23"/>
    </row>
    <row r="379" spans="4:4" ht="15.75" customHeight="1" x14ac:dyDescent="0.25">
      <c r="D379" s="23"/>
    </row>
    <row r="380" spans="4:4" ht="15.75" customHeight="1" x14ac:dyDescent="0.25">
      <c r="D380" s="23"/>
    </row>
    <row r="381" spans="4:4" ht="15.75" customHeight="1" x14ac:dyDescent="0.25">
      <c r="D381" s="23"/>
    </row>
    <row r="382" spans="4:4" ht="15.75" customHeight="1" x14ac:dyDescent="0.25">
      <c r="D382" s="23"/>
    </row>
    <row r="383" spans="4:4" ht="15.75" customHeight="1" x14ac:dyDescent="0.25">
      <c r="D383" s="23"/>
    </row>
    <row r="384" spans="4:4" ht="15.75" customHeight="1" x14ac:dyDescent="0.25">
      <c r="D384" s="23"/>
    </row>
    <row r="385" spans="4:4" ht="15.75" customHeight="1" x14ac:dyDescent="0.25">
      <c r="D385" s="23"/>
    </row>
    <row r="386" spans="4:4" ht="15.75" customHeight="1" x14ac:dyDescent="0.25">
      <c r="D386" s="23"/>
    </row>
    <row r="387" spans="4:4" ht="15.75" customHeight="1" x14ac:dyDescent="0.25">
      <c r="D387" s="23"/>
    </row>
    <row r="388" spans="4:4" ht="15.75" customHeight="1" x14ac:dyDescent="0.25">
      <c r="D388" s="23"/>
    </row>
    <row r="389" spans="4:4" ht="15.75" customHeight="1" x14ac:dyDescent="0.25">
      <c r="D389" s="23"/>
    </row>
    <row r="390" spans="4:4" ht="15.75" customHeight="1" x14ac:dyDescent="0.25">
      <c r="D390" s="23"/>
    </row>
    <row r="391" spans="4:4" ht="15.75" customHeight="1" x14ac:dyDescent="0.25">
      <c r="D391" s="23"/>
    </row>
    <row r="392" spans="4:4" ht="15.75" customHeight="1" x14ac:dyDescent="0.25">
      <c r="D392" s="23"/>
    </row>
    <row r="393" spans="4:4" ht="15.75" customHeight="1" x14ac:dyDescent="0.25">
      <c r="D393" s="23"/>
    </row>
    <row r="394" spans="4:4" ht="15.75" customHeight="1" x14ac:dyDescent="0.25">
      <c r="D394" s="23"/>
    </row>
    <row r="395" spans="4:4" ht="15.75" customHeight="1" x14ac:dyDescent="0.25">
      <c r="D395" s="23"/>
    </row>
    <row r="396" spans="4:4" ht="15.75" customHeight="1" x14ac:dyDescent="0.25">
      <c r="D396" s="23"/>
    </row>
    <row r="397" spans="4:4" ht="15.75" customHeight="1" x14ac:dyDescent="0.25">
      <c r="D397" s="23"/>
    </row>
    <row r="398" spans="4:4" ht="15.75" customHeight="1" x14ac:dyDescent="0.25">
      <c r="D398" s="23"/>
    </row>
    <row r="399" spans="4:4" ht="15.75" customHeight="1" x14ac:dyDescent="0.25">
      <c r="D399" s="23"/>
    </row>
    <row r="400" spans="4:4" ht="15.75" customHeight="1" x14ac:dyDescent="0.25">
      <c r="D400" s="23"/>
    </row>
    <row r="401" spans="4:4" ht="15.75" customHeight="1" x14ac:dyDescent="0.25">
      <c r="D401" s="23"/>
    </row>
    <row r="402" spans="4:4" ht="15.75" customHeight="1" x14ac:dyDescent="0.25">
      <c r="D402" s="23"/>
    </row>
    <row r="403" spans="4:4" ht="15.75" customHeight="1" x14ac:dyDescent="0.25">
      <c r="D403" s="23"/>
    </row>
    <row r="404" spans="4:4" ht="15.75" customHeight="1" x14ac:dyDescent="0.25">
      <c r="D404" s="23"/>
    </row>
    <row r="405" spans="4:4" ht="15.75" customHeight="1" x14ac:dyDescent="0.25">
      <c r="D405" s="23"/>
    </row>
    <row r="406" spans="4:4" ht="15.75" customHeight="1" x14ac:dyDescent="0.25">
      <c r="D406" s="23"/>
    </row>
    <row r="407" spans="4:4" ht="15.75" customHeight="1" x14ac:dyDescent="0.25">
      <c r="D407" s="23"/>
    </row>
    <row r="408" spans="4:4" ht="15.75" customHeight="1" x14ac:dyDescent="0.25">
      <c r="D408" s="23"/>
    </row>
    <row r="409" spans="4:4" ht="15.75" customHeight="1" x14ac:dyDescent="0.25">
      <c r="D409" s="23"/>
    </row>
    <row r="410" spans="4:4" ht="15.75" customHeight="1" x14ac:dyDescent="0.25">
      <c r="D410" s="23"/>
    </row>
    <row r="411" spans="4:4" ht="15.75" customHeight="1" x14ac:dyDescent="0.25">
      <c r="D411" s="23"/>
    </row>
    <row r="412" spans="4:4" ht="15.75" customHeight="1" x14ac:dyDescent="0.25">
      <c r="D412" s="23"/>
    </row>
    <row r="413" spans="4:4" ht="15.75" customHeight="1" x14ac:dyDescent="0.25">
      <c r="D413" s="23"/>
    </row>
    <row r="414" spans="4:4" ht="15.75" customHeight="1" x14ac:dyDescent="0.25">
      <c r="D414" s="23"/>
    </row>
    <row r="415" spans="4:4" ht="15.75" customHeight="1" x14ac:dyDescent="0.25">
      <c r="D415" s="23"/>
    </row>
    <row r="416" spans="4:4" ht="15.75" customHeight="1" x14ac:dyDescent="0.25">
      <c r="D416" s="23"/>
    </row>
    <row r="417" spans="4:4" ht="15.75" customHeight="1" x14ac:dyDescent="0.25">
      <c r="D417" s="23"/>
    </row>
    <row r="418" spans="4:4" ht="15.75" customHeight="1" x14ac:dyDescent="0.25">
      <c r="D418" s="23"/>
    </row>
    <row r="419" spans="4:4" ht="15.75" customHeight="1" x14ac:dyDescent="0.25">
      <c r="D419" s="23"/>
    </row>
    <row r="420" spans="4:4" ht="15.75" customHeight="1" x14ac:dyDescent="0.25">
      <c r="D420" s="23"/>
    </row>
    <row r="421" spans="4:4" ht="15.75" customHeight="1" x14ac:dyDescent="0.25">
      <c r="D421" s="23"/>
    </row>
    <row r="422" spans="4:4" ht="15.75" customHeight="1" x14ac:dyDescent="0.25">
      <c r="D422" s="23"/>
    </row>
    <row r="423" spans="4:4" ht="15.75" customHeight="1" x14ac:dyDescent="0.25">
      <c r="D423" s="23"/>
    </row>
    <row r="424" spans="4:4" ht="15.75" customHeight="1" x14ac:dyDescent="0.25">
      <c r="D424" s="23"/>
    </row>
    <row r="425" spans="4:4" ht="15.75" customHeight="1" x14ac:dyDescent="0.25">
      <c r="D425" s="23"/>
    </row>
    <row r="426" spans="4:4" ht="15.75" customHeight="1" x14ac:dyDescent="0.25">
      <c r="D426" s="23"/>
    </row>
    <row r="427" spans="4:4" ht="15.75" customHeight="1" x14ac:dyDescent="0.25">
      <c r="D427" s="23"/>
    </row>
    <row r="428" spans="4:4" ht="15.75" customHeight="1" x14ac:dyDescent="0.25">
      <c r="D428" s="23"/>
    </row>
    <row r="429" spans="4:4" ht="15.75" customHeight="1" x14ac:dyDescent="0.25">
      <c r="D429" s="23"/>
    </row>
    <row r="430" spans="4:4" ht="15.75" customHeight="1" x14ac:dyDescent="0.25">
      <c r="D430" s="23"/>
    </row>
    <row r="431" spans="4:4" ht="15.75" customHeight="1" x14ac:dyDescent="0.25">
      <c r="D431" s="23"/>
    </row>
    <row r="432" spans="4:4" ht="15.75" customHeight="1" x14ac:dyDescent="0.25">
      <c r="D432" s="23"/>
    </row>
    <row r="433" spans="4:4" ht="15.75" customHeight="1" x14ac:dyDescent="0.25">
      <c r="D433" s="23"/>
    </row>
    <row r="434" spans="4:4" ht="15.75" customHeight="1" x14ac:dyDescent="0.25">
      <c r="D434" s="23"/>
    </row>
    <row r="435" spans="4:4" ht="15.75" customHeight="1" x14ac:dyDescent="0.25">
      <c r="D435" s="23"/>
    </row>
    <row r="436" spans="4:4" ht="15.75" customHeight="1" x14ac:dyDescent="0.25">
      <c r="D436" s="23"/>
    </row>
    <row r="437" spans="4:4" ht="15.75" customHeight="1" x14ac:dyDescent="0.25">
      <c r="D437" s="23"/>
    </row>
    <row r="438" spans="4:4" ht="15.75" customHeight="1" x14ac:dyDescent="0.25">
      <c r="D438" s="23"/>
    </row>
    <row r="439" spans="4:4" ht="15.75" customHeight="1" x14ac:dyDescent="0.25">
      <c r="D439" s="23"/>
    </row>
    <row r="440" spans="4:4" ht="15.75" customHeight="1" x14ac:dyDescent="0.25">
      <c r="D440" s="23"/>
    </row>
    <row r="441" spans="4:4" ht="15.75" customHeight="1" x14ac:dyDescent="0.25">
      <c r="D441" s="23"/>
    </row>
    <row r="442" spans="4:4" ht="15.75" customHeight="1" x14ac:dyDescent="0.25">
      <c r="D442" s="23"/>
    </row>
    <row r="443" spans="4:4" ht="15.75" customHeight="1" x14ac:dyDescent="0.25">
      <c r="D443" s="23"/>
    </row>
    <row r="444" spans="4:4" ht="15.75" customHeight="1" x14ac:dyDescent="0.25">
      <c r="D444" s="23"/>
    </row>
    <row r="445" spans="4:4" ht="15.75" customHeight="1" x14ac:dyDescent="0.25">
      <c r="D445" s="23"/>
    </row>
    <row r="446" spans="4:4" ht="15.75" customHeight="1" x14ac:dyDescent="0.25">
      <c r="D446" s="23"/>
    </row>
    <row r="447" spans="4:4" ht="15.75" customHeight="1" x14ac:dyDescent="0.25">
      <c r="D447" s="23"/>
    </row>
    <row r="448" spans="4:4" ht="15.75" customHeight="1" x14ac:dyDescent="0.25">
      <c r="D448" s="23"/>
    </row>
    <row r="449" spans="4:4" ht="15.75" customHeight="1" x14ac:dyDescent="0.25">
      <c r="D449" s="23"/>
    </row>
    <row r="450" spans="4:4" ht="15.75" customHeight="1" x14ac:dyDescent="0.25">
      <c r="D450" s="23"/>
    </row>
    <row r="451" spans="4:4" ht="15.75" customHeight="1" x14ac:dyDescent="0.25">
      <c r="D451" s="23"/>
    </row>
    <row r="452" spans="4:4" ht="15.75" customHeight="1" x14ac:dyDescent="0.25">
      <c r="D452" s="23"/>
    </row>
    <row r="453" spans="4:4" ht="15.75" customHeight="1" x14ac:dyDescent="0.25">
      <c r="D453" s="23"/>
    </row>
    <row r="454" spans="4:4" ht="15.75" customHeight="1" x14ac:dyDescent="0.25">
      <c r="D454" s="23"/>
    </row>
    <row r="455" spans="4:4" ht="15.75" customHeight="1" x14ac:dyDescent="0.25">
      <c r="D455" s="23"/>
    </row>
    <row r="456" spans="4:4" ht="15.75" customHeight="1" x14ac:dyDescent="0.25">
      <c r="D456" s="23"/>
    </row>
    <row r="457" spans="4:4" ht="15.75" customHeight="1" x14ac:dyDescent="0.25">
      <c r="D457" s="23"/>
    </row>
    <row r="458" spans="4:4" ht="15.75" customHeight="1" x14ac:dyDescent="0.25">
      <c r="D458" s="23"/>
    </row>
    <row r="459" spans="4:4" ht="15.75" customHeight="1" x14ac:dyDescent="0.25">
      <c r="D459" s="23"/>
    </row>
    <row r="460" spans="4:4" ht="15.75" customHeight="1" x14ac:dyDescent="0.25">
      <c r="D460" s="23"/>
    </row>
    <row r="461" spans="4:4" ht="15.75" customHeight="1" x14ac:dyDescent="0.25">
      <c r="D461" s="23"/>
    </row>
    <row r="462" spans="4:4" ht="15.75" customHeight="1" x14ac:dyDescent="0.25">
      <c r="D462" s="23"/>
    </row>
    <row r="463" spans="4:4" ht="15.75" customHeight="1" x14ac:dyDescent="0.25">
      <c r="D463" s="23"/>
    </row>
    <row r="464" spans="4:4" ht="15.75" customHeight="1" x14ac:dyDescent="0.25">
      <c r="D464" s="23"/>
    </row>
    <row r="465" spans="4:4" ht="15.75" customHeight="1" x14ac:dyDescent="0.25">
      <c r="D465" s="23"/>
    </row>
    <row r="466" spans="4:4" ht="15.75" customHeight="1" x14ac:dyDescent="0.25">
      <c r="D466" s="23"/>
    </row>
    <row r="467" spans="4:4" ht="15.75" customHeight="1" x14ac:dyDescent="0.25">
      <c r="D467" s="23"/>
    </row>
    <row r="468" spans="4:4" ht="15.75" customHeight="1" x14ac:dyDescent="0.25">
      <c r="D468" s="23"/>
    </row>
    <row r="469" spans="4:4" ht="15.75" customHeight="1" x14ac:dyDescent="0.25">
      <c r="D469" s="23"/>
    </row>
    <row r="470" spans="4:4" ht="15.75" customHeight="1" x14ac:dyDescent="0.25">
      <c r="D470" s="23"/>
    </row>
    <row r="471" spans="4:4" ht="15.75" customHeight="1" x14ac:dyDescent="0.25">
      <c r="D471" s="23"/>
    </row>
    <row r="472" spans="4:4" ht="15.75" customHeight="1" x14ac:dyDescent="0.25">
      <c r="D472" s="23"/>
    </row>
    <row r="473" spans="4:4" ht="15.75" customHeight="1" x14ac:dyDescent="0.25">
      <c r="D473" s="23"/>
    </row>
    <row r="474" spans="4:4" ht="15.75" customHeight="1" x14ac:dyDescent="0.25">
      <c r="D474" s="23"/>
    </row>
    <row r="475" spans="4:4" ht="15.75" customHeight="1" x14ac:dyDescent="0.25">
      <c r="D475" s="23"/>
    </row>
    <row r="476" spans="4:4" ht="15.75" customHeight="1" x14ac:dyDescent="0.25">
      <c r="D476" s="23"/>
    </row>
    <row r="477" spans="4:4" ht="15.75" customHeight="1" x14ac:dyDescent="0.25">
      <c r="D477" s="23"/>
    </row>
    <row r="478" spans="4:4" ht="15.75" customHeight="1" x14ac:dyDescent="0.25">
      <c r="D478" s="23"/>
    </row>
    <row r="479" spans="4:4" ht="15.75" customHeight="1" x14ac:dyDescent="0.25">
      <c r="D479" s="23"/>
    </row>
    <row r="480" spans="4:4" ht="15.75" customHeight="1" x14ac:dyDescent="0.25">
      <c r="D480" s="23"/>
    </row>
    <row r="481" spans="4:4" ht="15.75" customHeight="1" x14ac:dyDescent="0.25">
      <c r="D481" s="23"/>
    </row>
    <row r="482" spans="4:4" ht="15.75" customHeight="1" x14ac:dyDescent="0.25">
      <c r="D482" s="23"/>
    </row>
    <row r="483" spans="4:4" ht="15.75" customHeight="1" x14ac:dyDescent="0.25">
      <c r="D483" s="23"/>
    </row>
    <row r="484" spans="4:4" ht="15.75" customHeight="1" x14ac:dyDescent="0.25">
      <c r="D484" s="23"/>
    </row>
    <row r="485" spans="4:4" ht="15.75" customHeight="1" x14ac:dyDescent="0.25">
      <c r="D485" s="23"/>
    </row>
    <row r="486" spans="4:4" ht="15.75" customHeight="1" x14ac:dyDescent="0.25">
      <c r="D486" s="23"/>
    </row>
    <row r="487" spans="4:4" ht="15.75" customHeight="1" x14ac:dyDescent="0.25">
      <c r="D487" s="23"/>
    </row>
    <row r="488" spans="4:4" ht="15.75" customHeight="1" x14ac:dyDescent="0.25">
      <c r="D488" s="23"/>
    </row>
    <row r="489" spans="4:4" ht="15.75" customHeight="1" x14ac:dyDescent="0.25">
      <c r="D489" s="23"/>
    </row>
    <row r="490" spans="4:4" ht="15.75" customHeight="1" x14ac:dyDescent="0.25">
      <c r="D490" s="23"/>
    </row>
    <row r="491" spans="4:4" ht="15.75" customHeight="1" x14ac:dyDescent="0.25">
      <c r="D491" s="23"/>
    </row>
    <row r="492" spans="4:4" ht="15.75" customHeight="1" x14ac:dyDescent="0.25">
      <c r="D492" s="23"/>
    </row>
    <row r="493" spans="4:4" ht="15.75" customHeight="1" x14ac:dyDescent="0.25">
      <c r="D493" s="23"/>
    </row>
    <row r="494" spans="4:4" ht="15.75" customHeight="1" x14ac:dyDescent="0.25">
      <c r="D494" s="23"/>
    </row>
    <row r="495" spans="4:4" ht="15.75" customHeight="1" x14ac:dyDescent="0.25">
      <c r="D495" s="23"/>
    </row>
    <row r="496" spans="4:4" ht="15.75" customHeight="1" x14ac:dyDescent="0.25">
      <c r="D496" s="23"/>
    </row>
    <row r="497" spans="4:4" ht="15.75" customHeight="1" x14ac:dyDescent="0.25">
      <c r="D497" s="23"/>
    </row>
    <row r="498" spans="4:4" ht="15.75" customHeight="1" x14ac:dyDescent="0.25">
      <c r="D498" s="23"/>
    </row>
    <row r="499" spans="4:4" ht="15.75" customHeight="1" x14ac:dyDescent="0.25">
      <c r="D499" s="23"/>
    </row>
    <row r="500" spans="4:4" ht="15.75" customHeight="1" x14ac:dyDescent="0.25">
      <c r="D500" s="23"/>
    </row>
    <row r="501" spans="4:4" ht="15.75" customHeight="1" x14ac:dyDescent="0.25">
      <c r="D501" s="23"/>
    </row>
    <row r="502" spans="4:4" ht="15.75" customHeight="1" x14ac:dyDescent="0.25">
      <c r="D502" s="23"/>
    </row>
    <row r="503" spans="4:4" ht="15.75" customHeight="1" x14ac:dyDescent="0.25">
      <c r="D503" s="23"/>
    </row>
    <row r="504" spans="4:4" ht="15.75" customHeight="1" x14ac:dyDescent="0.25">
      <c r="D504" s="23"/>
    </row>
    <row r="505" spans="4:4" ht="15.75" customHeight="1" x14ac:dyDescent="0.25">
      <c r="D505" s="23"/>
    </row>
    <row r="506" spans="4:4" ht="15.75" customHeight="1" x14ac:dyDescent="0.25">
      <c r="D506" s="23"/>
    </row>
    <row r="507" spans="4:4" ht="15.75" customHeight="1" x14ac:dyDescent="0.25">
      <c r="D507" s="23"/>
    </row>
    <row r="508" spans="4:4" ht="15.75" customHeight="1" x14ac:dyDescent="0.25">
      <c r="D508" s="23"/>
    </row>
    <row r="509" spans="4:4" ht="15.75" customHeight="1" x14ac:dyDescent="0.25">
      <c r="D509" s="23"/>
    </row>
    <row r="510" spans="4:4" ht="15.75" customHeight="1" x14ac:dyDescent="0.25">
      <c r="D510" s="23"/>
    </row>
    <row r="511" spans="4:4" ht="15.75" customHeight="1" x14ac:dyDescent="0.25">
      <c r="D511" s="23"/>
    </row>
    <row r="512" spans="4:4" ht="15.75" customHeight="1" x14ac:dyDescent="0.25">
      <c r="D512" s="23"/>
    </row>
    <row r="513" spans="4:4" ht="15.75" customHeight="1" x14ac:dyDescent="0.25">
      <c r="D513" s="23"/>
    </row>
    <row r="514" spans="4:4" ht="15.75" customHeight="1" x14ac:dyDescent="0.25">
      <c r="D514" s="23"/>
    </row>
    <row r="515" spans="4:4" ht="15.75" customHeight="1" x14ac:dyDescent="0.25">
      <c r="D515" s="23"/>
    </row>
    <row r="516" spans="4:4" ht="15.75" customHeight="1" x14ac:dyDescent="0.25">
      <c r="D516" s="23"/>
    </row>
    <row r="517" spans="4:4" ht="15.75" customHeight="1" x14ac:dyDescent="0.25">
      <c r="D517" s="23"/>
    </row>
    <row r="518" spans="4:4" ht="15.75" customHeight="1" x14ac:dyDescent="0.25">
      <c r="D518" s="23"/>
    </row>
    <row r="519" spans="4:4" ht="15.75" customHeight="1" x14ac:dyDescent="0.25">
      <c r="D519" s="23"/>
    </row>
    <row r="520" spans="4:4" ht="15.75" customHeight="1" x14ac:dyDescent="0.25">
      <c r="D520" s="23"/>
    </row>
    <row r="521" spans="4:4" ht="15.75" customHeight="1" x14ac:dyDescent="0.25">
      <c r="D521" s="23"/>
    </row>
    <row r="522" spans="4:4" ht="15.75" customHeight="1" x14ac:dyDescent="0.25">
      <c r="D522" s="23"/>
    </row>
    <row r="523" spans="4:4" ht="15.75" customHeight="1" x14ac:dyDescent="0.25">
      <c r="D523" s="23"/>
    </row>
    <row r="524" spans="4:4" ht="15.75" customHeight="1" x14ac:dyDescent="0.25">
      <c r="D524" s="23"/>
    </row>
    <row r="525" spans="4:4" ht="15.75" customHeight="1" x14ac:dyDescent="0.25">
      <c r="D525" s="23"/>
    </row>
    <row r="526" spans="4:4" ht="15.75" customHeight="1" x14ac:dyDescent="0.25">
      <c r="D526" s="23"/>
    </row>
    <row r="527" spans="4:4" ht="15.75" customHeight="1" x14ac:dyDescent="0.25">
      <c r="D527" s="23"/>
    </row>
    <row r="528" spans="4:4" ht="15.75" customHeight="1" x14ac:dyDescent="0.25">
      <c r="D528" s="23"/>
    </row>
    <row r="529" spans="4:4" ht="15.75" customHeight="1" x14ac:dyDescent="0.25">
      <c r="D529" s="23"/>
    </row>
    <row r="530" spans="4:4" ht="15.75" customHeight="1" x14ac:dyDescent="0.25">
      <c r="D530" s="23"/>
    </row>
    <row r="531" spans="4:4" ht="15.75" customHeight="1" x14ac:dyDescent="0.25">
      <c r="D531" s="23"/>
    </row>
    <row r="532" spans="4:4" ht="15.75" customHeight="1" x14ac:dyDescent="0.25">
      <c r="D532" s="23"/>
    </row>
    <row r="533" spans="4:4" ht="15.75" customHeight="1" x14ac:dyDescent="0.25">
      <c r="D533" s="23"/>
    </row>
    <row r="534" spans="4:4" ht="15.75" customHeight="1" x14ac:dyDescent="0.25">
      <c r="D534" s="23"/>
    </row>
    <row r="535" spans="4:4" ht="15.75" customHeight="1" x14ac:dyDescent="0.25">
      <c r="D535" s="23"/>
    </row>
    <row r="536" spans="4:4" ht="15.75" customHeight="1" x14ac:dyDescent="0.25">
      <c r="D536" s="23"/>
    </row>
    <row r="537" spans="4:4" ht="15.75" customHeight="1" x14ac:dyDescent="0.25">
      <c r="D537" s="23"/>
    </row>
    <row r="538" spans="4:4" ht="15.75" customHeight="1" x14ac:dyDescent="0.25">
      <c r="D538" s="23"/>
    </row>
    <row r="539" spans="4:4" ht="15.75" customHeight="1" x14ac:dyDescent="0.25">
      <c r="D539" s="23"/>
    </row>
    <row r="540" spans="4:4" ht="15.75" customHeight="1" x14ac:dyDescent="0.25">
      <c r="D540" s="23"/>
    </row>
    <row r="541" spans="4:4" ht="15.75" customHeight="1" x14ac:dyDescent="0.25">
      <c r="D541" s="23"/>
    </row>
    <row r="542" spans="4:4" ht="15.75" customHeight="1" x14ac:dyDescent="0.25">
      <c r="D542" s="23"/>
    </row>
    <row r="543" spans="4:4" ht="15.75" customHeight="1" x14ac:dyDescent="0.25">
      <c r="D543" s="23"/>
    </row>
    <row r="544" spans="4:4" ht="15.75" customHeight="1" x14ac:dyDescent="0.25">
      <c r="D544" s="23"/>
    </row>
    <row r="545" spans="4:4" ht="15.75" customHeight="1" x14ac:dyDescent="0.25">
      <c r="D545" s="23"/>
    </row>
    <row r="546" spans="4:4" ht="15.75" customHeight="1" x14ac:dyDescent="0.25">
      <c r="D546" s="23"/>
    </row>
    <row r="547" spans="4:4" ht="15.75" customHeight="1" x14ac:dyDescent="0.25">
      <c r="D547" s="23"/>
    </row>
    <row r="548" spans="4:4" ht="15.75" customHeight="1" x14ac:dyDescent="0.25">
      <c r="D548" s="23"/>
    </row>
    <row r="549" spans="4:4" ht="15.75" customHeight="1" x14ac:dyDescent="0.25">
      <c r="D549" s="23"/>
    </row>
    <row r="550" spans="4:4" ht="15.75" customHeight="1" x14ac:dyDescent="0.25">
      <c r="D550" s="23"/>
    </row>
    <row r="551" spans="4:4" ht="15.75" customHeight="1" x14ac:dyDescent="0.25">
      <c r="D551" s="23"/>
    </row>
    <row r="552" spans="4:4" ht="15.75" customHeight="1" x14ac:dyDescent="0.25">
      <c r="D552" s="23"/>
    </row>
    <row r="553" spans="4:4" ht="15.75" customHeight="1" x14ac:dyDescent="0.25">
      <c r="D553" s="23"/>
    </row>
    <row r="554" spans="4:4" ht="15.75" customHeight="1" x14ac:dyDescent="0.25">
      <c r="D554" s="23"/>
    </row>
    <row r="555" spans="4:4" ht="15.75" customHeight="1" x14ac:dyDescent="0.25">
      <c r="D555" s="23"/>
    </row>
    <row r="556" spans="4:4" ht="15.75" customHeight="1" x14ac:dyDescent="0.25">
      <c r="D556" s="23"/>
    </row>
    <row r="557" spans="4:4" ht="15.75" customHeight="1" x14ac:dyDescent="0.25">
      <c r="D557" s="23"/>
    </row>
    <row r="558" spans="4:4" ht="15.75" customHeight="1" x14ac:dyDescent="0.25">
      <c r="D558" s="23"/>
    </row>
    <row r="559" spans="4:4" ht="15.75" customHeight="1" x14ac:dyDescent="0.25">
      <c r="D559" s="23"/>
    </row>
    <row r="560" spans="4:4" ht="15.75" customHeight="1" x14ac:dyDescent="0.25">
      <c r="D560" s="23"/>
    </row>
    <row r="561" spans="4:4" ht="15.75" customHeight="1" x14ac:dyDescent="0.25">
      <c r="D561" s="23"/>
    </row>
    <row r="562" spans="4:4" ht="15.75" customHeight="1" x14ac:dyDescent="0.25">
      <c r="D562" s="23"/>
    </row>
    <row r="563" spans="4:4" ht="15.75" customHeight="1" x14ac:dyDescent="0.25">
      <c r="D563" s="23"/>
    </row>
    <row r="564" spans="4:4" ht="15.75" customHeight="1" x14ac:dyDescent="0.25">
      <c r="D564" s="23"/>
    </row>
    <row r="565" spans="4:4" ht="15.75" customHeight="1" x14ac:dyDescent="0.25">
      <c r="D565" s="23"/>
    </row>
    <row r="566" spans="4:4" ht="15.75" customHeight="1" x14ac:dyDescent="0.25">
      <c r="D566" s="23"/>
    </row>
    <row r="567" spans="4:4" ht="15.75" customHeight="1" x14ac:dyDescent="0.25">
      <c r="D567" s="23"/>
    </row>
    <row r="568" spans="4:4" ht="15.75" customHeight="1" x14ac:dyDescent="0.25">
      <c r="D568" s="23"/>
    </row>
    <row r="569" spans="4:4" ht="15.75" customHeight="1" x14ac:dyDescent="0.25">
      <c r="D569" s="23"/>
    </row>
    <row r="570" spans="4:4" ht="15.75" customHeight="1" x14ac:dyDescent="0.25">
      <c r="D570" s="23"/>
    </row>
    <row r="571" spans="4:4" ht="15.75" customHeight="1" x14ac:dyDescent="0.25">
      <c r="D571" s="23"/>
    </row>
    <row r="572" spans="4:4" ht="15.75" customHeight="1" x14ac:dyDescent="0.25">
      <c r="D572" s="23"/>
    </row>
    <row r="573" spans="4:4" ht="15.75" customHeight="1" x14ac:dyDescent="0.25">
      <c r="D573" s="23"/>
    </row>
    <row r="574" spans="4:4" ht="15.75" customHeight="1" x14ac:dyDescent="0.25">
      <c r="D574" s="23"/>
    </row>
    <row r="575" spans="4:4" ht="15.75" customHeight="1" x14ac:dyDescent="0.25">
      <c r="D575" s="23"/>
    </row>
    <row r="576" spans="4:4" ht="15.75" customHeight="1" x14ac:dyDescent="0.25">
      <c r="D576" s="23"/>
    </row>
    <row r="577" spans="4:4" ht="15.75" customHeight="1" x14ac:dyDescent="0.25">
      <c r="D577" s="23"/>
    </row>
    <row r="578" spans="4:4" ht="15.75" customHeight="1" x14ac:dyDescent="0.25">
      <c r="D578" s="23"/>
    </row>
    <row r="579" spans="4:4" ht="15.75" customHeight="1" x14ac:dyDescent="0.25">
      <c r="D579" s="23"/>
    </row>
    <row r="580" spans="4:4" ht="15.75" customHeight="1" x14ac:dyDescent="0.25">
      <c r="D580" s="23"/>
    </row>
    <row r="581" spans="4:4" ht="15.75" customHeight="1" x14ac:dyDescent="0.25">
      <c r="D581" s="23"/>
    </row>
    <row r="582" spans="4:4" ht="15.75" customHeight="1" x14ac:dyDescent="0.25">
      <c r="D582" s="23"/>
    </row>
    <row r="583" spans="4:4" ht="15.75" customHeight="1" x14ac:dyDescent="0.25">
      <c r="D583" s="23"/>
    </row>
    <row r="584" spans="4:4" ht="15.75" customHeight="1" x14ac:dyDescent="0.25">
      <c r="D584" s="23"/>
    </row>
    <row r="585" spans="4:4" ht="15.75" customHeight="1" x14ac:dyDescent="0.25">
      <c r="D585" s="23"/>
    </row>
    <row r="586" spans="4:4" ht="15.75" customHeight="1" x14ac:dyDescent="0.25">
      <c r="D586" s="23"/>
    </row>
    <row r="587" spans="4:4" ht="15.75" customHeight="1" x14ac:dyDescent="0.25">
      <c r="D587" s="23"/>
    </row>
    <row r="588" spans="4:4" ht="15.75" customHeight="1" x14ac:dyDescent="0.25">
      <c r="D588" s="23"/>
    </row>
    <row r="589" spans="4:4" ht="15.75" customHeight="1" x14ac:dyDescent="0.25">
      <c r="D589" s="23"/>
    </row>
    <row r="590" spans="4:4" ht="15.75" customHeight="1" x14ac:dyDescent="0.25">
      <c r="D590" s="23"/>
    </row>
    <row r="591" spans="4:4" ht="15.75" customHeight="1" x14ac:dyDescent="0.25">
      <c r="D591" s="23"/>
    </row>
    <row r="592" spans="4:4" ht="15.75" customHeight="1" x14ac:dyDescent="0.25">
      <c r="D592" s="23"/>
    </row>
    <row r="593" spans="4:4" ht="15.75" customHeight="1" x14ac:dyDescent="0.25">
      <c r="D593" s="23"/>
    </row>
    <row r="594" spans="4:4" ht="15.75" customHeight="1" x14ac:dyDescent="0.25">
      <c r="D594" s="23"/>
    </row>
    <row r="595" spans="4:4" ht="15.75" customHeight="1" x14ac:dyDescent="0.25">
      <c r="D595" s="23"/>
    </row>
    <row r="596" spans="4:4" ht="15.75" customHeight="1" x14ac:dyDescent="0.25">
      <c r="D596" s="23"/>
    </row>
    <row r="597" spans="4:4" ht="15.75" customHeight="1" x14ac:dyDescent="0.25">
      <c r="D597" s="23"/>
    </row>
    <row r="598" spans="4:4" ht="15.75" customHeight="1" x14ac:dyDescent="0.25">
      <c r="D598" s="23"/>
    </row>
    <row r="599" spans="4:4" ht="15.75" customHeight="1" x14ac:dyDescent="0.25">
      <c r="D599" s="23"/>
    </row>
    <row r="600" spans="4:4" ht="15.75" customHeight="1" x14ac:dyDescent="0.25">
      <c r="D600" s="23"/>
    </row>
    <row r="601" spans="4:4" ht="15.75" customHeight="1" x14ac:dyDescent="0.25">
      <c r="D601" s="23"/>
    </row>
    <row r="602" spans="4:4" ht="15.75" customHeight="1" x14ac:dyDescent="0.25">
      <c r="D602" s="23"/>
    </row>
    <row r="603" spans="4:4" ht="15.75" customHeight="1" x14ac:dyDescent="0.25">
      <c r="D603" s="23"/>
    </row>
    <row r="604" spans="4:4" ht="15.75" customHeight="1" x14ac:dyDescent="0.25">
      <c r="D604" s="23"/>
    </row>
    <row r="605" spans="4:4" ht="15.75" customHeight="1" x14ac:dyDescent="0.25">
      <c r="D605" s="23"/>
    </row>
    <row r="606" spans="4:4" ht="15.75" customHeight="1" x14ac:dyDescent="0.25">
      <c r="D606" s="23"/>
    </row>
    <row r="607" spans="4:4" ht="15.75" customHeight="1" x14ac:dyDescent="0.25">
      <c r="D607" s="23"/>
    </row>
    <row r="608" spans="4:4" ht="15.75" customHeight="1" x14ac:dyDescent="0.25">
      <c r="D608" s="23"/>
    </row>
    <row r="609" spans="4:4" ht="15.75" customHeight="1" x14ac:dyDescent="0.25">
      <c r="D609" s="23"/>
    </row>
    <row r="610" spans="4:4" ht="15.75" customHeight="1" x14ac:dyDescent="0.25">
      <c r="D610" s="23"/>
    </row>
    <row r="611" spans="4:4" ht="15.75" customHeight="1" x14ac:dyDescent="0.25">
      <c r="D611" s="23"/>
    </row>
    <row r="612" spans="4:4" ht="15.75" customHeight="1" x14ac:dyDescent="0.25">
      <c r="D612" s="23"/>
    </row>
    <row r="613" spans="4:4" ht="15.75" customHeight="1" x14ac:dyDescent="0.25">
      <c r="D613" s="23"/>
    </row>
    <row r="614" spans="4:4" ht="15.75" customHeight="1" x14ac:dyDescent="0.25">
      <c r="D614" s="23"/>
    </row>
    <row r="615" spans="4:4" ht="15.75" customHeight="1" x14ac:dyDescent="0.25">
      <c r="D615" s="23"/>
    </row>
    <row r="616" spans="4:4" ht="15.75" customHeight="1" x14ac:dyDescent="0.25">
      <c r="D616" s="23"/>
    </row>
    <row r="617" spans="4:4" ht="15.75" customHeight="1" x14ac:dyDescent="0.25">
      <c r="D617" s="23"/>
    </row>
    <row r="618" spans="4:4" ht="15.75" customHeight="1" x14ac:dyDescent="0.25">
      <c r="D618" s="23"/>
    </row>
    <row r="619" spans="4:4" ht="15.75" customHeight="1" x14ac:dyDescent="0.25">
      <c r="D619" s="23"/>
    </row>
    <row r="620" spans="4:4" ht="15.75" customHeight="1" x14ac:dyDescent="0.25">
      <c r="D620" s="23"/>
    </row>
    <row r="621" spans="4:4" ht="15.75" customHeight="1" x14ac:dyDescent="0.25">
      <c r="D621" s="23"/>
    </row>
    <row r="622" spans="4:4" ht="15.75" customHeight="1" x14ac:dyDescent="0.25">
      <c r="D622" s="23"/>
    </row>
    <row r="623" spans="4:4" ht="15.75" customHeight="1" x14ac:dyDescent="0.25">
      <c r="D623" s="23"/>
    </row>
    <row r="624" spans="4:4" ht="15.75" customHeight="1" x14ac:dyDescent="0.25">
      <c r="D624" s="23"/>
    </row>
    <row r="625" spans="4:4" ht="15.75" customHeight="1" x14ac:dyDescent="0.25">
      <c r="D625" s="23"/>
    </row>
    <row r="626" spans="4:4" ht="15.75" customHeight="1" x14ac:dyDescent="0.25">
      <c r="D626" s="23"/>
    </row>
    <row r="627" spans="4:4" ht="15.75" customHeight="1" x14ac:dyDescent="0.25">
      <c r="D627" s="23"/>
    </row>
    <row r="628" spans="4:4" ht="15.75" customHeight="1" x14ac:dyDescent="0.25">
      <c r="D628" s="23"/>
    </row>
    <row r="629" spans="4:4" ht="15.75" customHeight="1" x14ac:dyDescent="0.25">
      <c r="D629" s="23"/>
    </row>
    <row r="630" spans="4:4" ht="15.75" customHeight="1" x14ac:dyDescent="0.25">
      <c r="D630" s="23"/>
    </row>
    <row r="631" spans="4:4" ht="15.75" customHeight="1" x14ac:dyDescent="0.25">
      <c r="D631" s="23"/>
    </row>
    <row r="632" spans="4:4" ht="15.75" customHeight="1" x14ac:dyDescent="0.25">
      <c r="D632" s="23"/>
    </row>
    <row r="633" spans="4:4" ht="15.75" customHeight="1" x14ac:dyDescent="0.25">
      <c r="D633" s="23"/>
    </row>
    <row r="634" spans="4:4" ht="15.75" customHeight="1" x14ac:dyDescent="0.25">
      <c r="D634" s="23"/>
    </row>
    <row r="635" spans="4:4" ht="15.75" customHeight="1" x14ac:dyDescent="0.25">
      <c r="D635" s="23"/>
    </row>
    <row r="636" spans="4:4" ht="15.75" customHeight="1" x14ac:dyDescent="0.25">
      <c r="D636" s="23"/>
    </row>
    <row r="637" spans="4:4" ht="15.75" customHeight="1" x14ac:dyDescent="0.25">
      <c r="D637" s="23"/>
    </row>
    <row r="638" spans="4:4" ht="15.75" customHeight="1" x14ac:dyDescent="0.25">
      <c r="D638" s="23"/>
    </row>
    <row r="639" spans="4:4" ht="15.75" customHeight="1" x14ac:dyDescent="0.25">
      <c r="D639" s="23"/>
    </row>
    <row r="640" spans="4:4" ht="15.75" customHeight="1" x14ac:dyDescent="0.25">
      <c r="D640" s="23"/>
    </row>
    <row r="641" spans="4:4" ht="15.75" customHeight="1" x14ac:dyDescent="0.25">
      <c r="D641" s="23"/>
    </row>
    <row r="642" spans="4:4" ht="15.75" customHeight="1" x14ac:dyDescent="0.25">
      <c r="D642" s="23"/>
    </row>
    <row r="643" spans="4:4" ht="15.75" customHeight="1" x14ac:dyDescent="0.25">
      <c r="D643" s="23"/>
    </row>
    <row r="644" spans="4:4" ht="15.75" customHeight="1" x14ac:dyDescent="0.25">
      <c r="D644" s="23"/>
    </row>
    <row r="645" spans="4:4" ht="15.75" customHeight="1" x14ac:dyDescent="0.25">
      <c r="D645" s="23"/>
    </row>
    <row r="646" spans="4:4" ht="15.75" customHeight="1" x14ac:dyDescent="0.25">
      <c r="D646" s="23"/>
    </row>
    <row r="647" spans="4:4" ht="15.75" customHeight="1" x14ac:dyDescent="0.25">
      <c r="D647" s="23"/>
    </row>
    <row r="648" spans="4:4" ht="15.75" customHeight="1" x14ac:dyDescent="0.25">
      <c r="D648" s="23"/>
    </row>
    <row r="649" spans="4:4" ht="15.75" customHeight="1" x14ac:dyDescent="0.25">
      <c r="D649" s="23"/>
    </row>
    <row r="650" spans="4:4" ht="15.75" customHeight="1" x14ac:dyDescent="0.25">
      <c r="D650" s="23"/>
    </row>
    <row r="651" spans="4:4" ht="15.75" customHeight="1" x14ac:dyDescent="0.25">
      <c r="D651" s="23"/>
    </row>
    <row r="652" spans="4:4" ht="15.75" customHeight="1" x14ac:dyDescent="0.25">
      <c r="D652" s="23"/>
    </row>
    <row r="653" spans="4:4" ht="15.75" customHeight="1" x14ac:dyDescent="0.25">
      <c r="D653" s="23"/>
    </row>
    <row r="654" spans="4:4" ht="15.75" customHeight="1" x14ac:dyDescent="0.25">
      <c r="D654" s="23"/>
    </row>
    <row r="655" spans="4:4" ht="15.75" customHeight="1" x14ac:dyDescent="0.25">
      <c r="D655" s="23"/>
    </row>
    <row r="656" spans="4:4" ht="15.75" customHeight="1" x14ac:dyDescent="0.25">
      <c r="D656" s="23"/>
    </row>
    <row r="657" spans="4:4" ht="15.75" customHeight="1" x14ac:dyDescent="0.25">
      <c r="D657" s="23"/>
    </row>
    <row r="658" spans="4:4" ht="15.75" customHeight="1" x14ac:dyDescent="0.25">
      <c r="D658" s="23"/>
    </row>
    <row r="659" spans="4:4" ht="15.75" customHeight="1" x14ac:dyDescent="0.25">
      <c r="D659" s="23"/>
    </row>
    <row r="660" spans="4:4" ht="15.75" customHeight="1" x14ac:dyDescent="0.25">
      <c r="D660" s="23"/>
    </row>
    <row r="661" spans="4:4" ht="15.75" customHeight="1" x14ac:dyDescent="0.25">
      <c r="D661" s="23"/>
    </row>
    <row r="662" spans="4:4" ht="15.75" customHeight="1" x14ac:dyDescent="0.25">
      <c r="D662" s="23"/>
    </row>
    <row r="663" spans="4:4" ht="15.75" customHeight="1" x14ac:dyDescent="0.25">
      <c r="D663" s="23"/>
    </row>
    <row r="664" spans="4:4" ht="15.75" customHeight="1" x14ac:dyDescent="0.25">
      <c r="D664" s="23"/>
    </row>
    <row r="665" spans="4:4" ht="15.75" customHeight="1" x14ac:dyDescent="0.25">
      <c r="D665" s="23"/>
    </row>
    <row r="666" spans="4:4" ht="15.75" customHeight="1" x14ac:dyDescent="0.25">
      <c r="D666" s="23"/>
    </row>
    <row r="667" spans="4:4" ht="15.75" customHeight="1" x14ac:dyDescent="0.25">
      <c r="D667" s="23"/>
    </row>
    <row r="668" spans="4:4" ht="15.75" customHeight="1" x14ac:dyDescent="0.25">
      <c r="D668" s="23"/>
    </row>
    <row r="669" spans="4:4" ht="15.75" customHeight="1" x14ac:dyDescent="0.25">
      <c r="D669" s="23"/>
    </row>
    <row r="670" spans="4:4" ht="15.75" customHeight="1" x14ac:dyDescent="0.25">
      <c r="D670" s="23"/>
    </row>
    <row r="671" spans="4:4" ht="15.75" customHeight="1" x14ac:dyDescent="0.25">
      <c r="D671" s="23"/>
    </row>
    <row r="672" spans="4:4" ht="15.75" customHeight="1" x14ac:dyDescent="0.25">
      <c r="D672" s="23"/>
    </row>
    <row r="673" spans="4:4" ht="15.75" customHeight="1" x14ac:dyDescent="0.25">
      <c r="D673" s="23"/>
    </row>
    <row r="674" spans="4:4" ht="15.75" customHeight="1" x14ac:dyDescent="0.25">
      <c r="D674" s="23"/>
    </row>
    <row r="675" spans="4:4" ht="15.75" customHeight="1" x14ac:dyDescent="0.25">
      <c r="D675" s="23"/>
    </row>
    <row r="676" spans="4:4" ht="15.75" customHeight="1" x14ac:dyDescent="0.25">
      <c r="D676" s="23"/>
    </row>
    <row r="677" spans="4:4" ht="15.75" customHeight="1" x14ac:dyDescent="0.25">
      <c r="D677" s="23"/>
    </row>
    <row r="678" spans="4:4" ht="15.75" customHeight="1" x14ac:dyDescent="0.25">
      <c r="D678" s="23"/>
    </row>
    <row r="679" spans="4:4" ht="15.75" customHeight="1" x14ac:dyDescent="0.25">
      <c r="D679" s="23"/>
    </row>
    <row r="680" spans="4:4" ht="15.75" customHeight="1" x14ac:dyDescent="0.25">
      <c r="D680" s="23"/>
    </row>
    <row r="681" spans="4:4" ht="15.75" customHeight="1" x14ac:dyDescent="0.25">
      <c r="D681" s="23"/>
    </row>
    <row r="682" spans="4:4" ht="15.75" customHeight="1" x14ac:dyDescent="0.25">
      <c r="D682" s="23"/>
    </row>
    <row r="683" spans="4:4" ht="15.75" customHeight="1" x14ac:dyDescent="0.25">
      <c r="D683" s="23"/>
    </row>
    <row r="684" spans="4:4" ht="15.75" customHeight="1" x14ac:dyDescent="0.25">
      <c r="D684" s="23"/>
    </row>
    <row r="685" spans="4:4" ht="15.75" customHeight="1" x14ac:dyDescent="0.25">
      <c r="D685" s="23"/>
    </row>
    <row r="686" spans="4:4" ht="15.75" customHeight="1" x14ac:dyDescent="0.25">
      <c r="D686" s="23"/>
    </row>
    <row r="687" spans="4:4" ht="15.75" customHeight="1" x14ac:dyDescent="0.25">
      <c r="D687" s="23"/>
    </row>
    <row r="688" spans="4:4" ht="15.75" customHeight="1" x14ac:dyDescent="0.25">
      <c r="D688" s="23"/>
    </row>
    <row r="689" spans="4:4" ht="15.75" customHeight="1" x14ac:dyDescent="0.25">
      <c r="D689" s="23"/>
    </row>
    <row r="690" spans="4:4" ht="15.75" customHeight="1" x14ac:dyDescent="0.25">
      <c r="D690" s="23"/>
    </row>
    <row r="691" spans="4:4" ht="15.75" customHeight="1" x14ac:dyDescent="0.25">
      <c r="D691" s="23"/>
    </row>
    <row r="692" spans="4:4" ht="15.75" customHeight="1" x14ac:dyDescent="0.25">
      <c r="D692" s="23"/>
    </row>
    <row r="693" spans="4:4" ht="15.75" customHeight="1" x14ac:dyDescent="0.25">
      <c r="D693" s="23"/>
    </row>
    <row r="694" spans="4:4" ht="15.75" customHeight="1" x14ac:dyDescent="0.25">
      <c r="D694" s="23"/>
    </row>
    <row r="695" spans="4:4" ht="15.75" customHeight="1" x14ac:dyDescent="0.25">
      <c r="D695" s="23"/>
    </row>
    <row r="696" spans="4:4" ht="15.75" customHeight="1" x14ac:dyDescent="0.25">
      <c r="D696" s="23"/>
    </row>
    <row r="697" spans="4:4" ht="15.75" customHeight="1" x14ac:dyDescent="0.25">
      <c r="D697" s="23"/>
    </row>
    <row r="698" spans="4:4" ht="15.75" customHeight="1" x14ac:dyDescent="0.25">
      <c r="D698" s="23"/>
    </row>
    <row r="699" spans="4:4" ht="15.75" customHeight="1" x14ac:dyDescent="0.25">
      <c r="D699" s="23"/>
    </row>
    <row r="700" spans="4:4" ht="15.75" customHeight="1" x14ac:dyDescent="0.25">
      <c r="D700" s="23"/>
    </row>
    <row r="701" spans="4:4" ht="15.75" customHeight="1" x14ac:dyDescent="0.25">
      <c r="D701" s="23"/>
    </row>
    <row r="702" spans="4:4" ht="15.75" customHeight="1" x14ac:dyDescent="0.25">
      <c r="D702" s="23"/>
    </row>
    <row r="703" spans="4:4" ht="15.75" customHeight="1" x14ac:dyDescent="0.25">
      <c r="D703" s="23"/>
    </row>
    <row r="704" spans="4:4" ht="15.75" customHeight="1" x14ac:dyDescent="0.25">
      <c r="D704" s="23"/>
    </row>
    <row r="705" spans="4:4" ht="15.75" customHeight="1" x14ac:dyDescent="0.25">
      <c r="D705" s="23"/>
    </row>
    <row r="706" spans="4:4" ht="15.75" customHeight="1" x14ac:dyDescent="0.25">
      <c r="D706" s="23"/>
    </row>
    <row r="707" spans="4:4" ht="15.75" customHeight="1" x14ac:dyDescent="0.25">
      <c r="D707" s="23"/>
    </row>
    <row r="708" spans="4:4" ht="15.75" customHeight="1" x14ac:dyDescent="0.25">
      <c r="D708" s="23"/>
    </row>
    <row r="709" spans="4:4" ht="15.75" customHeight="1" x14ac:dyDescent="0.25">
      <c r="D709" s="23"/>
    </row>
    <row r="710" spans="4:4" ht="15.75" customHeight="1" x14ac:dyDescent="0.25">
      <c r="D710" s="23"/>
    </row>
    <row r="711" spans="4:4" ht="15.75" customHeight="1" x14ac:dyDescent="0.25">
      <c r="D711" s="23"/>
    </row>
    <row r="712" spans="4:4" ht="15.75" customHeight="1" x14ac:dyDescent="0.25">
      <c r="D712" s="23"/>
    </row>
    <row r="713" spans="4:4" ht="15.75" customHeight="1" x14ac:dyDescent="0.25">
      <c r="D713" s="23"/>
    </row>
    <row r="714" spans="4:4" ht="15.75" customHeight="1" x14ac:dyDescent="0.25">
      <c r="D714" s="23"/>
    </row>
    <row r="715" spans="4:4" ht="15.75" customHeight="1" x14ac:dyDescent="0.25">
      <c r="D715" s="23"/>
    </row>
    <row r="716" spans="4:4" ht="15.75" customHeight="1" x14ac:dyDescent="0.25">
      <c r="D716" s="23"/>
    </row>
    <row r="717" spans="4:4" ht="15.75" customHeight="1" x14ac:dyDescent="0.25">
      <c r="D717" s="23"/>
    </row>
    <row r="718" spans="4:4" ht="15.75" customHeight="1" x14ac:dyDescent="0.25">
      <c r="D718" s="23"/>
    </row>
    <row r="719" spans="4:4" ht="15.75" customHeight="1" x14ac:dyDescent="0.25">
      <c r="D719" s="23"/>
    </row>
    <row r="720" spans="4:4" ht="15.75" customHeight="1" x14ac:dyDescent="0.25">
      <c r="D720" s="23"/>
    </row>
    <row r="721" spans="4:4" ht="15.75" customHeight="1" x14ac:dyDescent="0.25">
      <c r="D721" s="23"/>
    </row>
    <row r="722" spans="4:4" ht="15.75" customHeight="1" x14ac:dyDescent="0.25">
      <c r="D722" s="23"/>
    </row>
    <row r="723" spans="4:4" ht="15.75" customHeight="1" x14ac:dyDescent="0.25">
      <c r="D723" s="23"/>
    </row>
    <row r="724" spans="4:4" ht="15.75" customHeight="1" x14ac:dyDescent="0.25">
      <c r="D724" s="23"/>
    </row>
    <row r="725" spans="4:4" ht="15.75" customHeight="1" x14ac:dyDescent="0.25">
      <c r="D725" s="23"/>
    </row>
    <row r="726" spans="4:4" ht="15.75" customHeight="1" x14ac:dyDescent="0.25">
      <c r="D726" s="23"/>
    </row>
    <row r="727" spans="4:4" ht="15.75" customHeight="1" x14ac:dyDescent="0.25">
      <c r="D727" s="23"/>
    </row>
    <row r="728" spans="4:4" ht="15.75" customHeight="1" x14ac:dyDescent="0.25">
      <c r="D728" s="23"/>
    </row>
    <row r="729" spans="4:4" ht="15.75" customHeight="1" x14ac:dyDescent="0.25">
      <c r="D729" s="23"/>
    </row>
    <row r="730" spans="4:4" ht="15.75" customHeight="1" x14ac:dyDescent="0.25">
      <c r="D730" s="23"/>
    </row>
    <row r="731" spans="4:4" ht="15.75" customHeight="1" x14ac:dyDescent="0.25">
      <c r="D731" s="23"/>
    </row>
    <row r="732" spans="4:4" ht="15.75" customHeight="1" x14ac:dyDescent="0.25">
      <c r="D732" s="23"/>
    </row>
    <row r="733" spans="4:4" ht="15.75" customHeight="1" x14ac:dyDescent="0.25">
      <c r="D733" s="23"/>
    </row>
    <row r="734" spans="4:4" ht="15.75" customHeight="1" x14ac:dyDescent="0.25">
      <c r="D734" s="23"/>
    </row>
    <row r="735" spans="4:4" ht="15.75" customHeight="1" x14ac:dyDescent="0.25">
      <c r="D735" s="23"/>
    </row>
    <row r="736" spans="4:4" ht="15.75" customHeight="1" x14ac:dyDescent="0.25">
      <c r="D736" s="23"/>
    </row>
    <row r="737" spans="4:4" ht="15.75" customHeight="1" x14ac:dyDescent="0.25">
      <c r="D737" s="23"/>
    </row>
    <row r="738" spans="4:4" ht="15.75" customHeight="1" x14ac:dyDescent="0.25">
      <c r="D738" s="23"/>
    </row>
    <row r="739" spans="4:4" ht="15.75" customHeight="1" x14ac:dyDescent="0.25">
      <c r="D739" s="23"/>
    </row>
    <row r="740" spans="4:4" ht="15.75" customHeight="1" x14ac:dyDescent="0.25">
      <c r="D740" s="23"/>
    </row>
    <row r="741" spans="4:4" ht="15.75" customHeight="1" x14ac:dyDescent="0.25">
      <c r="D741" s="23"/>
    </row>
    <row r="742" spans="4:4" ht="15.75" customHeight="1" x14ac:dyDescent="0.25">
      <c r="D742" s="23"/>
    </row>
    <row r="743" spans="4:4" ht="15.75" customHeight="1" x14ac:dyDescent="0.25">
      <c r="D743" s="23"/>
    </row>
    <row r="744" spans="4:4" ht="15.75" customHeight="1" x14ac:dyDescent="0.25">
      <c r="D744" s="23"/>
    </row>
    <row r="745" spans="4:4" ht="15.75" customHeight="1" x14ac:dyDescent="0.25">
      <c r="D745" s="23"/>
    </row>
    <row r="746" spans="4:4" ht="15.75" customHeight="1" x14ac:dyDescent="0.25">
      <c r="D746" s="23"/>
    </row>
    <row r="747" spans="4:4" ht="15.75" customHeight="1" x14ac:dyDescent="0.25">
      <c r="D747" s="23"/>
    </row>
    <row r="748" spans="4:4" ht="15.75" customHeight="1" x14ac:dyDescent="0.25">
      <c r="D748" s="23"/>
    </row>
    <row r="749" spans="4:4" ht="15.75" customHeight="1" x14ac:dyDescent="0.25">
      <c r="D749" s="23"/>
    </row>
    <row r="750" spans="4:4" ht="15.75" customHeight="1" x14ac:dyDescent="0.25">
      <c r="D750" s="23"/>
    </row>
    <row r="751" spans="4:4" ht="15.75" customHeight="1" x14ac:dyDescent="0.25">
      <c r="D751" s="23"/>
    </row>
    <row r="752" spans="4:4" ht="15.75" customHeight="1" x14ac:dyDescent="0.25">
      <c r="D752" s="23"/>
    </row>
    <row r="753" spans="4:4" ht="15.75" customHeight="1" x14ac:dyDescent="0.25">
      <c r="D753" s="23"/>
    </row>
    <row r="754" spans="4:4" ht="15.75" customHeight="1" x14ac:dyDescent="0.25">
      <c r="D754" s="23"/>
    </row>
    <row r="755" spans="4:4" ht="15.75" customHeight="1" x14ac:dyDescent="0.25">
      <c r="D755" s="23"/>
    </row>
    <row r="756" spans="4:4" ht="15.75" customHeight="1" x14ac:dyDescent="0.25">
      <c r="D756" s="23"/>
    </row>
    <row r="757" spans="4:4" ht="15.75" customHeight="1" x14ac:dyDescent="0.25">
      <c r="D757" s="23"/>
    </row>
    <row r="758" spans="4:4" ht="15.75" customHeight="1" x14ac:dyDescent="0.25">
      <c r="D758" s="23"/>
    </row>
    <row r="759" spans="4:4" ht="15.75" customHeight="1" x14ac:dyDescent="0.25">
      <c r="D759" s="23"/>
    </row>
    <row r="760" spans="4:4" ht="15.75" customHeight="1" x14ac:dyDescent="0.25">
      <c r="D760" s="23"/>
    </row>
    <row r="761" spans="4:4" ht="15.75" customHeight="1" x14ac:dyDescent="0.25">
      <c r="D761" s="23"/>
    </row>
    <row r="762" spans="4:4" ht="15.75" customHeight="1" x14ac:dyDescent="0.25">
      <c r="D762" s="23"/>
    </row>
    <row r="763" spans="4:4" ht="15.75" customHeight="1" x14ac:dyDescent="0.25">
      <c r="D763" s="23"/>
    </row>
    <row r="764" spans="4:4" ht="15.75" customHeight="1" x14ac:dyDescent="0.25">
      <c r="D764" s="23"/>
    </row>
    <row r="765" spans="4:4" ht="15.75" customHeight="1" x14ac:dyDescent="0.25">
      <c r="D765" s="23"/>
    </row>
    <row r="766" spans="4:4" ht="15.75" customHeight="1" x14ac:dyDescent="0.25">
      <c r="D766" s="23"/>
    </row>
    <row r="767" spans="4:4" ht="15.75" customHeight="1" x14ac:dyDescent="0.25">
      <c r="D767" s="23"/>
    </row>
    <row r="768" spans="4:4" ht="15.75" customHeight="1" x14ac:dyDescent="0.25">
      <c r="D768" s="23"/>
    </row>
    <row r="769" spans="4:4" ht="15.75" customHeight="1" x14ac:dyDescent="0.25">
      <c r="D769" s="23"/>
    </row>
    <row r="770" spans="4:4" ht="15.75" customHeight="1" x14ac:dyDescent="0.25">
      <c r="D770" s="23"/>
    </row>
    <row r="771" spans="4:4" ht="15.75" customHeight="1" x14ac:dyDescent="0.25">
      <c r="D771" s="23"/>
    </row>
    <row r="772" spans="4:4" ht="15.75" customHeight="1" x14ac:dyDescent="0.25">
      <c r="D772" s="23"/>
    </row>
    <row r="773" spans="4:4" ht="15.75" customHeight="1" x14ac:dyDescent="0.25">
      <c r="D773" s="23"/>
    </row>
    <row r="774" spans="4:4" ht="15.75" customHeight="1" x14ac:dyDescent="0.25">
      <c r="D774" s="23"/>
    </row>
    <row r="775" spans="4:4" ht="15.75" customHeight="1" x14ac:dyDescent="0.25">
      <c r="D775" s="23"/>
    </row>
    <row r="776" spans="4:4" ht="15.75" customHeight="1" x14ac:dyDescent="0.25">
      <c r="D776" s="23"/>
    </row>
    <row r="777" spans="4:4" ht="15.75" customHeight="1" x14ac:dyDescent="0.25">
      <c r="D777" s="23"/>
    </row>
    <row r="778" spans="4:4" ht="15.75" customHeight="1" x14ac:dyDescent="0.25">
      <c r="D778" s="23"/>
    </row>
    <row r="779" spans="4:4" ht="15.75" customHeight="1" x14ac:dyDescent="0.25">
      <c r="D779" s="23"/>
    </row>
    <row r="780" spans="4:4" ht="15.75" customHeight="1" x14ac:dyDescent="0.25">
      <c r="D780" s="23"/>
    </row>
    <row r="781" spans="4:4" ht="15.75" customHeight="1" x14ac:dyDescent="0.25">
      <c r="D781" s="23"/>
    </row>
    <row r="782" spans="4:4" ht="15.75" customHeight="1" x14ac:dyDescent="0.25">
      <c r="D782" s="23"/>
    </row>
    <row r="783" spans="4:4" ht="15.75" customHeight="1" x14ac:dyDescent="0.25">
      <c r="D783" s="23"/>
    </row>
    <row r="784" spans="4:4" ht="15.75" customHeight="1" x14ac:dyDescent="0.25">
      <c r="D784" s="23"/>
    </row>
    <row r="785" spans="4:4" ht="15.75" customHeight="1" x14ac:dyDescent="0.25">
      <c r="D785" s="23"/>
    </row>
    <row r="786" spans="4:4" ht="15.75" customHeight="1" x14ac:dyDescent="0.25">
      <c r="D786" s="23"/>
    </row>
    <row r="787" spans="4:4" ht="15.75" customHeight="1" x14ac:dyDescent="0.25">
      <c r="D787" s="23"/>
    </row>
    <row r="788" spans="4:4" ht="15.75" customHeight="1" x14ac:dyDescent="0.25">
      <c r="D788" s="23"/>
    </row>
    <row r="789" spans="4:4" ht="15.75" customHeight="1" x14ac:dyDescent="0.25">
      <c r="D789" s="23"/>
    </row>
    <row r="790" spans="4:4" ht="15.75" customHeight="1" x14ac:dyDescent="0.25">
      <c r="D790" s="23"/>
    </row>
    <row r="791" spans="4:4" ht="15.75" customHeight="1" x14ac:dyDescent="0.25">
      <c r="D791" s="23"/>
    </row>
    <row r="792" spans="4:4" ht="15.75" customHeight="1" x14ac:dyDescent="0.25">
      <c r="D792" s="23"/>
    </row>
    <row r="793" spans="4:4" ht="15.75" customHeight="1" x14ac:dyDescent="0.25">
      <c r="D793" s="23"/>
    </row>
    <row r="794" spans="4:4" ht="15.75" customHeight="1" x14ac:dyDescent="0.25">
      <c r="D794" s="23"/>
    </row>
    <row r="795" spans="4:4" ht="15.75" customHeight="1" x14ac:dyDescent="0.25">
      <c r="D795" s="23"/>
    </row>
    <row r="796" spans="4:4" ht="15.75" customHeight="1" x14ac:dyDescent="0.25">
      <c r="D796" s="23"/>
    </row>
    <row r="797" spans="4:4" ht="15.75" customHeight="1" x14ac:dyDescent="0.25">
      <c r="D797" s="23"/>
    </row>
    <row r="798" spans="4:4" ht="15.75" customHeight="1" x14ac:dyDescent="0.25">
      <c r="D798" s="23"/>
    </row>
    <row r="799" spans="4:4" ht="15.75" customHeight="1" x14ac:dyDescent="0.25">
      <c r="D799" s="23"/>
    </row>
    <row r="800" spans="4:4" ht="15.75" customHeight="1" x14ac:dyDescent="0.25">
      <c r="D800" s="23"/>
    </row>
    <row r="801" spans="4:4" ht="15.75" customHeight="1" x14ac:dyDescent="0.25">
      <c r="D801" s="23"/>
    </row>
    <row r="802" spans="4:4" ht="15.75" customHeight="1" x14ac:dyDescent="0.25">
      <c r="D802" s="23"/>
    </row>
    <row r="803" spans="4:4" ht="15.75" customHeight="1" x14ac:dyDescent="0.25">
      <c r="D803" s="23"/>
    </row>
    <row r="804" spans="4:4" ht="15.75" customHeight="1" x14ac:dyDescent="0.25">
      <c r="D804" s="23"/>
    </row>
    <row r="805" spans="4:4" ht="15.75" customHeight="1" x14ac:dyDescent="0.25">
      <c r="D805" s="23"/>
    </row>
    <row r="806" spans="4:4" ht="15.75" customHeight="1" x14ac:dyDescent="0.25">
      <c r="D806" s="23"/>
    </row>
    <row r="807" spans="4:4" ht="15.75" customHeight="1" x14ac:dyDescent="0.25">
      <c r="D807" s="23"/>
    </row>
    <row r="808" spans="4:4" ht="15.75" customHeight="1" x14ac:dyDescent="0.25">
      <c r="D808" s="23"/>
    </row>
    <row r="809" spans="4:4" ht="15.75" customHeight="1" x14ac:dyDescent="0.25">
      <c r="D809" s="23"/>
    </row>
    <row r="810" spans="4:4" ht="15.75" customHeight="1" x14ac:dyDescent="0.25">
      <c r="D810" s="23"/>
    </row>
    <row r="811" spans="4:4" ht="15.75" customHeight="1" x14ac:dyDescent="0.25">
      <c r="D811" s="23"/>
    </row>
    <row r="812" spans="4:4" ht="15.75" customHeight="1" x14ac:dyDescent="0.25">
      <c r="D812" s="23"/>
    </row>
    <row r="813" spans="4:4" ht="15.75" customHeight="1" x14ac:dyDescent="0.25">
      <c r="D813" s="23"/>
    </row>
    <row r="814" spans="4:4" ht="15.75" customHeight="1" x14ac:dyDescent="0.25">
      <c r="D814" s="23"/>
    </row>
    <row r="815" spans="4:4" ht="15.75" customHeight="1" x14ac:dyDescent="0.25">
      <c r="D815" s="23"/>
    </row>
    <row r="816" spans="4:4" ht="15.75" customHeight="1" x14ac:dyDescent="0.25">
      <c r="D816" s="23"/>
    </row>
    <row r="817" spans="4:4" ht="15.75" customHeight="1" x14ac:dyDescent="0.25">
      <c r="D817" s="23"/>
    </row>
    <row r="818" spans="4:4" ht="15.75" customHeight="1" x14ac:dyDescent="0.25">
      <c r="D818" s="23"/>
    </row>
    <row r="819" spans="4:4" ht="15.75" customHeight="1" x14ac:dyDescent="0.25">
      <c r="D819" s="23"/>
    </row>
    <row r="820" spans="4:4" ht="15.75" customHeight="1" x14ac:dyDescent="0.25">
      <c r="D820" s="23"/>
    </row>
    <row r="821" spans="4:4" ht="15.75" customHeight="1" x14ac:dyDescent="0.25">
      <c r="D821" s="23"/>
    </row>
    <row r="822" spans="4:4" ht="15.75" customHeight="1" x14ac:dyDescent="0.25">
      <c r="D822" s="23"/>
    </row>
    <row r="823" spans="4:4" ht="15.75" customHeight="1" x14ac:dyDescent="0.25">
      <c r="D823" s="23"/>
    </row>
    <row r="824" spans="4:4" ht="15.75" customHeight="1" x14ac:dyDescent="0.25">
      <c r="D824" s="23"/>
    </row>
    <row r="825" spans="4:4" ht="15.75" customHeight="1" x14ac:dyDescent="0.25">
      <c r="D825" s="23"/>
    </row>
    <row r="826" spans="4:4" ht="15.75" customHeight="1" x14ac:dyDescent="0.25">
      <c r="D826" s="23"/>
    </row>
    <row r="827" spans="4:4" ht="15.75" customHeight="1" x14ac:dyDescent="0.25">
      <c r="D827" s="23"/>
    </row>
    <row r="828" spans="4:4" ht="15.75" customHeight="1" x14ac:dyDescent="0.25">
      <c r="D828" s="23"/>
    </row>
    <row r="829" spans="4:4" ht="15.75" customHeight="1" x14ac:dyDescent="0.25">
      <c r="D829" s="23"/>
    </row>
    <row r="830" spans="4:4" ht="15.75" customHeight="1" x14ac:dyDescent="0.25">
      <c r="D830" s="23"/>
    </row>
    <row r="831" spans="4:4" ht="15.75" customHeight="1" x14ac:dyDescent="0.25">
      <c r="D831" s="23"/>
    </row>
    <row r="832" spans="4:4" ht="15.75" customHeight="1" x14ac:dyDescent="0.25">
      <c r="D832" s="23"/>
    </row>
    <row r="833" spans="4:4" ht="15.75" customHeight="1" x14ac:dyDescent="0.25">
      <c r="D833" s="23"/>
    </row>
    <row r="834" spans="4:4" ht="15.75" customHeight="1" x14ac:dyDescent="0.25">
      <c r="D834" s="23"/>
    </row>
    <row r="835" spans="4:4" ht="15.75" customHeight="1" x14ac:dyDescent="0.25">
      <c r="D835" s="23"/>
    </row>
    <row r="836" spans="4:4" ht="15.75" customHeight="1" x14ac:dyDescent="0.25">
      <c r="D836" s="23"/>
    </row>
    <row r="837" spans="4:4" ht="15.75" customHeight="1" x14ac:dyDescent="0.25">
      <c r="D837" s="23"/>
    </row>
    <row r="838" spans="4:4" ht="15.75" customHeight="1" x14ac:dyDescent="0.25">
      <c r="D838" s="23"/>
    </row>
    <row r="839" spans="4:4" ht="15.75" customHeight="1" x14ac:dyDescent="0.25">
      <c r="D839" s="23"/>
    </row>
    <row r="840" spans="4:4" ht="15.75" customHeight="1" x14ac:dyDescent="0.25">
      <c r="D840" s="23"/>
    </row>
    <row r="841" spans="4:4" ht="15.75" customHeight="1" x14ac:dyDescent="0.25">
      <c r="D841" s="23"/>
    </row>
    <row r="842" spans="4:4" ht="15.75" customHeight="1" x14ac:dyDescent="0.25">
      <c r="D842" s="23"/>
    </row>
    <row r="843" spans="4:4" ht="15.75" customHeight="1" x14ac:dyDescent="0.25">
      <c r="D843" s="23"/>
    </row>
    <row r="844" spans="4:4" ht="15.75" customHeight="1" x14ac:dyDescent="0.25">
      <c r="D844" s="23"/>
    </row>
    <row r="845" spans="4:4" ht="15.75" customHeight="1" x14ac:dyDescent="0.25">
      <c r="D845" s="23"/>
    </row>
    <row r="846" spans="4:4" ht="15.75" customHeight="1" x14ac:dyDescent="0.25">
      <c r="D846" s="23"/>
    </row>
    <row r="847" spans="4:4" ht="15.75" customHeight="1" x14ac:dyDescent="0.25">
      <c r="D847" s="23"/>
    </row>
    <row r="848" spans="4:4" ht="15.75" customHeight="1" x14ac:dyDescent="0.25">
      <c r="D848" s="23"/>
    </row>
    <row r="849" spans="4:4" ht="15.75" customHeight="1" x14ac:dyDescent="0.25">
      <c r="D849" s="23"/>
    </row>
    <row r="850" spans="4:4" ht="15.75" customHeight="1" x14ac:dyDescent="0.25">
      <c r="D850" s="23"/>
    </row>
    <row r="851" spans="4:4" ht="15.75" customHeight="1" x14ac:dyDescent="0.25">
      <c r="D851" s="23"/>
    </row>
    <row r="852" spans="4:4" ht="15.75" customHeight="1" x14ac:dyDescent="0.25">
      <c r="D852" s="23"/>
    </row>
    <row r="853" spans="4:4" ht="15.75" customHeight="1" x14ac:dyDescent="0.25">
      <c r="D853" s="23"/>
    </row>
    <row r="854" spans="4:4" ht="15.75" customHeight="1" x14ac:dyDescent="0.25">
      <c r="D854" s="23"/>
    </row>
    <row r="855" spans="4:4" ht="15.75" customHeight="1" x14ac:dyDescent="0.25">
      <c r="D855" s="23"/>
    </row>
    <row r="856" spans="4:4" ht="15.75" customHeight="1" x14ac:dyDescent="0.25">
      <c r="D856" s="23"/>
    </row>
    <row r="857" spans="4:4" ht="15.75" customHeight="1" x14ac:dyDescent="0.25">
      <c r="D857" s="23"/>
    </row>
    <row r="858" spans="4:4" ht="15.75" customHeight="1" x14ac:dyDescent="0.25">
      <c r="D858" s="23"/>
    </row>
    <row r="859" spans="4:4" ht="15.75" customHeight="1" x14ac:dyDescent="0.25">
      <c r="D859" s="23"/>
    </row>
    <row r="860" spans="4:4" ht="15.75" customHeight="1" x14ac:dyDescent="0.25">
      <c r="D860" s="23"/>
    </row>
    <row r="861" spans="4:4" ht="15.75" customHeight="1" x14ac:dyDescent="0.25">
      <c r="D861" s="23"/>
    </row>
    <row r="862" spans="4:4" ht="15.75" customHeight="1" x14ac:dyDescent="0.25">
      <c r="D862" s="23"/>
    </row>
    <row r="863" spans="4:4" ht="15.75" customHeight="1" x14ac:dyDescent="0.25">
      <c r="D863" s="23"/>
    </row>
    <row r="864" spans="4:4" ht="15.75" customHeight="1" x14ac:dyDescent="0.25">
      <c r="D864" s="23"/>
    </row>
    <row r="865" spans="4:4" ht="15.75" customHeight="1" x14ac:dyDescent="0.25">
      <c r="D865" s="23"/>
    </row>
    <row r="866" spans="4:4" ht="15.75" customHeight="1" x14ac:dyDescent="0.25">
      <c r="D866" s="23"/>
    </row>
    <row r="867" spans="4:4" ht="15.75" customHeight="1" x14ac:dyDescent="0.25">
      <c r="D867" s="23"/>
    </row>
    <row r="868" spans="4:4" ht="15.75" customHeight="1" x14ac:dyDescent="0.25">
      <c r="D868" s="23"/>
    </row>
    <row r="869" spans="4:4" ht="15.75" customHeight="1" x14ac:dyDescent="0.25">
      <c r="D869" s="23"/>
    </row>
    <row r="870" spans="4:4" ht="15.75" customHeight="1" x14ac:dyDescent="0.25">
      <c r="D870" s="23"/>
    </row>
    <row r="871" spans="4:4" ht="15.75" customHeight="1" x14ac:dyDescent="0.25">
      <c r="D871" s="23"/>
    </row>
    <row r="872" spans="4:4" ht="15.75" customHeight="1" x14ac:dyDescent="0.25">
      <c r="D872" s="23"/>
    </row>
    <row r="873" spans="4:4" ht="15.75" customHeight="1" x14ac:dyDescent="0.25">
      <c r="D873" s="23"/>
    </row>
    <row r="874" spans="4:4" ht="15.75" customHeight="1" x14ac:dyDescent="0.25">
      <c r="D874" s="23"/>
    </row>
    <row r="875" spans="4:4" ht="15.75" customHeight="1" x14ac:dyDescent="0.25">
      <c r="D875" s="23"/>
    </row>
    <row r="876" spans="4:4" ht="15.75" customHeight="1" x14ac:dyDescent="0.25">
      <c r="D876" s="23"/>
    </row>
    <row r="877" spans="4:4" ht="15.75" customHeight="1" x14ac:dyDescent="0.25">
      <c r="D877" s="23"/>
    </row>
    <row r="878" spans="4:4" ht="15.75" customHeight="1" x14ac:dyDescent="0.25">
      <c r="D878" s="23"/>
    </row>
    <row r="879" spans="4:4" ht="15.75" customHeight="1" x14ac:dyDescent="0.25">
      <c r="D879" s="23"/>
    </row>
    <row r="880" spans="4:4" ht="15.75" customHeight="1" x14ac:dyDescent="0.25">
      <c r="D880" s="23"/>
    </row>
    <row r="881" spans="4:4" ht="15.75" customHeight="1" x14ac:dyDescent="0.25">
      <c r="D881" s="23"/>
    </row>
    <row r="882" spans="4:4" ht="15.75" customHeight="1" x14ac:dyDescent="0.25">
      <c r="D882" s="23"/>
    </row>
    <row r="883" spans="4:4" ht="15.75" customHeight="1" x14ac:dyDescent="0.25">
      <c r="D883" s="23"/>
    </row>
    <row r="884" spans="4:4" ht="15.75" customHeight="1" x14ac:dyDescent="0.25">
      <c r="D884" s="23"/>
    </row>
    <row r="885" spans="4:4" ht="15.75" customHeight="1" x14ac:dyDescent="0.25">
      <c r="D885" s="23"/>
    </row>
    <row r="886" spans="4:4" ht="15.75" customHeight="1" x14ac:dyDescent="0.25">
      <c r="D886" s="23"/>
    </row>
    <row r="887" spans="4:4" ht="15.75" customHeight="1" x14ac:dyDescent="0.25">
      <c r="D887" s="23"/>
    </row>
    <row r="888" spans="4:4" ht="15.75" customHeight="1" x14ac:dyDescent="0.25">
      <c r="D888" s="23"/>
    </row>
    <row r="889" spans="4:4" ht="15.75" customHeight="1" x14ac:dyDescent="0.25">
      <c r="D889" s="23"/>
    </row>
    <row r="890" spans="4:4" ht="15.75" customHeight="1" x14ac:dyDescent="0.25">
      <c r="D890" s="23"/>
    </row>
    <row r="891" spans="4:4" ht="15.75" customHeight="1" x14ac:dyDescent="0.25">
      <c r="D891" s="23"/>
    </row>
    <row r="892" spans="4:4" ht="15.75" customHeight="1" x14ac:dyDescent="0.25">
      <c r="D892" s="23"/>
    </row>
    <row r="893" spans="4:4" ht="15.75" customHeight="1" x14ac:dyDescent="0.25">
      <c r="D893" s="23"/>
    </row>
    <row r="894" spans="4:4" ht="15.75" customHeight="1" x14ac:dyDescent="0.25">
      <c r="D894" s="23"/>
    </row>
    <row r="895" spans="4:4" ht="15.75" customHeight="1" x14ac:dyDescent="0.25">
      <c r="D895" s="23"/>
    </row>
    <row r="896" spans="4:4" ht="15.75" customHeight="1" x14ac:dyDescent="0.25">
      <c r="D896" s="23"/>
    </row>
    <row r="897" spans="4:4" ht="15.75" customHeight="1" x14ac:dyDescent="0.25">
      <c r="D897" s="23"/>
    </row>
    <row r="898" spans="4:4" ht="15.75" customHeight="1" x14ac:dyDescent="0.25">
      <c r="D898" s="23"/>
    </row>
    <row r="899" spans="4:4" ht="15.75" customHeight="1" x14ac:dyDescent="0.25">
      <c r="D899" s="23"/>
    </row>
    <row r="900" spans="4:4" ht="15.75" customHeight="1" x14ac:dyDescent="0.25">
      <c r="D900" s="23"/>
    </row>
    <row r="901" spans="4:4" ht="15.75" customHeight="1" x14ac:dyDescent="0.25">
      <c r="D901" s="23"/>
    </row>
    <row r="902" spans="4:4" ht="15.75" customHeight="1" x14ac:dyDescent="0.25">
      <c r="D902" s="23"/>
    </row>
    <row r="903" spans="4:4" ht="15.75" customHeight="1" x14ac:dyDescent="0.25">
      <c r="D903" s="23"/>
    </row>
    <row r="904" spans="4:4" ht="15.75" customHeight="1" x14ac:dyDescent="0.25">
      <c r="D904" s="23"/>
    </row>
    <row r="905" spans="4:4" ht="15.75" customHeight="1" x14ac:dyDescent="0.25">
      <c r="D905" s="23"/>
    </row>
    <row r="906" spans="4:4" ht="15.75" customHeight="1" x14ac:dyDescent="0.25">
      <c r="D906" s="23"/>
    </row>
    <row r="907" spans="4:4" ht="15.75" customHeight="1" x14ac:dyDescent="0.25">
      <c r="D907" s="23"/>
    </row>
    <row r="908" spans="4:4" ht="15.75" customHeight="1" x14ac:dyDescent="0.25">
      <c r="D908" s="23"/>
    </row>
    <row r="909" spans="4:4" ht="15.75" customHeight="1" x14ac:dyDescent="0.25">
      <c r="D909" s="23"/>
    </row>
    <row r="910" spans="4:4" ht="15.75" customHeight="1" x14ac:dyDescent="0.25">
      <c r="D910" s="23"/>
    </row>
    <row r="911" spans="4:4" ht="15.75" customHeight="1" x14ac:dyDescent="0.25">
      <c r="D911" s="23"/>
    </row>
    <row r="912" spans="4:4" ht="15.75" customHeight="1" x14ac:dyDescent="0.25">
      <c r="D912" s="23"/>
    </row>
    <row r="913" spans="4:4" ht="15.75" customHeight="1" x14ac:dyDescent="0.25">
      <c r="D913" s="23"/>
    </row>
    <row r="914" spans="4:4" ht="15.75" customHeight="1" x14ac:dyDescent="0.25">
      <c r="D914" s="23"/>
    </row>
    <row r="915" spans="4:4" ht="15.75" customHeight="1" x14ac:dyDescent="0.25">
      <c r="D915" s="23"/>
    </row>
    <row r="916" spans="4:4" ht="15.75" customHeight="1" x14ac:dyDescent="0.25">
      <c r="D916" s="23"/>
    </row>
    <row r="917" spans="4:4" ht="15.75" customHeight="1" x14ac:dyDescent="0.25">
      <c r="D917" s="23"/>
    </row>
    <row r="918" spans="4:4" ht="15.75" customHeight="1" x14ac:dyDescent="0.25">
      <c r="D918" s="23"/>
    </row>
    <row r="919" spans="4:4" ht="15.75" customHeight="1" x14ac:dyDescent="0.25">
      <c r="D919" s="23"/>
    </row>
    <row r="920" spans="4:4" ht="15.75" customHeight="1" x14ac:dyDescent="0.25">
      <c r="D920" s="23"/>
    </row>
    <row r="921" spans="4:4" ht="15.75" customHeight="1" x14ac:dyDescent="0.25">
      <c r="D921" s="23"/>
    </row>
    <row r="922" spans="4:4" ht="15.75" customHeight="1" x14ac:dyDescent="0.25">
      <c r="D922" s="23"/>
    </row>
    <row r="923" spans="4:4" ht="15.75" customHeight="1" x14ac:dyDescent="0.25">
      <c r="D923" s="23"/>
    </row>
    <row r="924" spans="4:4" ht="15.75" customHeight="1" x14ac:dyDescent="0.25">
      <c r="D924" s="23"/>
    </row>
    <row r="925" spans="4:4" ht="15.75" customHeight="1" x14ac:dyDescent="0.25">
      <c r="D925" s="23"/>
    </row>
    <row r="926" spans="4:4" ht="15.75" customHeight="1" x14ac:dyDescent="0.25">
      <c r="D926" s="23"/>
    </row>
    <row r="927" spans="4:4" ht="15.75" customHeight="1" x14ac:dyDescent="0.25">
      <c r="D927" s="23"/>
    </row>
    <row r="928" spans="4:4" ht="15.75" customHeight="1" x14ac:dyDescent="0.25">
      <c r="D928" s="23"/>
    </row>
    <row r="929" spans="4:4" ht="15.75" customHeight="1" x14ac:dyDescent="0.25">
      <c r="D929" s="23"/>
    </row>
    <row r="930" spans="4:4" ht="15.75" customHeight="1" x14ac:dyDescent="0.25">
      <c r="D930" s="23"/>
    </row>
    <row r="931" spans="4:4" ht="15.75" customHeight="1" x14ac:dyDescent="0.25">
      <c r="D931" s="23"/>
    </row>
    <row r="932" spans="4:4" ht="15.75" customHeight="1" x14ac:dyDescent="0.25">
      <c r="D932" s="23"/>
    </row>
    <row r="933" spans="4:4" ht="15.75" customHeight="1" x14ac:dyDescent="0.25">
      <c r="D933" s="23"/>
    </row>
    <row r="934" spans="4:4" ht="15.75" customHeight="1" x14ac:dyDescent="0.25">
      <c r="D934" s="23"/>
    </row>
    <row r="935" spans="4:4" ht="15.75" customHeight="1" x14ac:dyDescent="0.25">
      <c r="D935" s="23"/>
    </row>
    <row r="936" spans="4:4" ht="15.75" customHeight="1" x14ac:dyDescent="0.25">
      <c r="D936" s="23"/>
    </row>
    <row r="937" spans="4:4" ht="15.75" customHeight="1" x14ac:dyDescent="0.25">
      <c r="D937" s="23"/>
    </row>
    <row r="938" spans="4:4" ht="15.75" customHeight="1" x14ac:dyDescent="0.25">
      <c r="D938" s="23"/>
    </row>
    <row r="939" spans="4:4" ht="15.75" customHeight="1" x14ac:dyDescent="0.25">
      <c r="D939" s="23"/>
    </row>
    <row r="940" spans="4:4" ht="15.75" customHeight="1" x14ac:dyDescent="0.25">
      <c r="D940" s="23"/>
    </row>
    <row r="941" spans="4:4" ht="15.75" customHeight="1" x14ac:dyDescent="0.25">
      <c r="D941" s="23"/>
    </row>
    <row r="942" spans="4:4" ht="15.75" customHeight="1" x14ac:dyDescent="0.25">
      <c r="D942" s="23"/>
    </row>
    <row r="943" spans="4:4" ht="15.75" customHeight="1" x14ac:dyDescent="0.25">
      <c r="D943" s="23"/>
    </row>
    <row r="944" spans="4:4" ht="15.75" customHeight="1" x14ac:dyDescent="0.25">
      <c r="D944" s="23"/>
    </row>
    <row r="945" spans="4:4" ht="15.75" customHeight="1" x14ac:dyDescent="0.25">
      <c r="D945" s="23"/>
    </row>
    <row r="946" spans="4:4" ht="15.75" customHeight="1" x14ac:dyDescent="0.25">
      <c r="D946" s="23"/>
    </row>
    <row r="947" spans="4:4" ht="15.75" customHeight="1" x14ac:dyDescent="0.25">
      <c r="D947" s="23"/>
    </row>
    <row r="948" spans="4:4" ht="15.75" customHeight="1" x14ac:dyDescent="0.25">
      <c r="D948" s="23"/>
    </row>
    <row r="949" spans="4:4" ht="15.75" customHeight="1" x14ac:dyDescent="0.25">
      <c r="D949" s="23"/>
    </row>
    <row r="950" spans="4:4" ht="15.75" customHeight="1" x14ac:dyDescent="0.25">
      <c r="D950" s="23"/>
    </row>
    <row r="951" spans="4:4" ht="15.75" customHeight="1" x14ac:dyDescent="0.25">
      <c r="D951" s="23"/>
    </row>
    <row r="952" spans="4:4" ht="15.75" customHeight="1" x14ac:dyDescent="0.25">
      <c r="D952" s="23"/>
    </row>
    <row r="953" spans="4:4" ht="15.75" customHeight="1" x14ac:dyDescent="0.25">
      <c r="D953" s="23"/>
    </row>
    <row r="954" spans="4:4" ht="15.75" customHeight="1" x14ac:dyDescent="0.25">
      <c r="D954" s="23"/>
    </row>
    <row r="955" spans="4:4" ht="15.75" customHeight="1" x14ac:dyDescent="0.25">
      <c r="D955" s="23"/>
    </row>
    <row r="956" spans="4:4" ht="15.75" customHeight="1" x14ac:dyDescent="0.25">
      <c r="D956" s="23"/>
    </row>
    <row r="957" spans="4:4" ht="15.75" customHeight="1" x14ac:dyDescent="0.25">
      <c r="D957" s="23"/>
    </row>
    <row r="958" spans="4:4" ht="15.75" customHeight="1" x14ac:dyDescent="0.25">
      <c r="D958" s="23"/>
    </row>
    <row r="959" spans="4:4" ht="15.75" customHeight="1" x14ac:dyDescent="0.25">
      <c r="D959" s="23"/>
    </row>
    <row r="960" spans="4:4" ht="15.75" customHeight="1" x14ac:dyDescent="0.25">
      <c r="D960" s="23"/>
    </row>
    <row r="961" spans="4:4" ht="15.75" customHeight="1" x14ac:dyDescent="0.25">
      <c r="D961" s="23"/>
    </row>
    <row r="962" spans="4:4" ht="15.75" customHeight="1" x14ac:dyDescent="0.25">
      <c r="D962" s="23"/>
    </row>
    <row r="963" spans="4:4" ht="15.75" customHeight="1" x14ac:dyDescent="0.25">
      <c r="D963" s="23"/>
    </row>
    <row r="964" spans="4:4" ht="15.75" customHeight="1" x14ac:dyDescent="0.25">
      <c r="D964" s="23"/>
    </row>
    <row r="965" spans="4:4" ht="15.75" customHeight="1" x14ac:dyDescent="0.25">
      <c r="D965" s="23"/>
    </row>
    <row r="966" spans="4:4" ht="15.75" customHeight="1" x14ac:dyDescent="0.25">
      <c r="D966" s="23"/>
    </row>
    <row r="967" spans="4:4" ht="15.75" customHeight="1" x14ac:dyDescent="0.25">
      <c r="D967" s="23"/>
    </row>
    <row r="968" spans="4:4" ht="15.75" customHeight="1" x14ac:dyDescent="0.25">
      <c r="D968" s="23"/>
    </row>
    <row r="969" spans="4:4" ht="15.75" customHeight="1" x14ac:dyDescent="0.25">
      <c r="D969" s="23"/>
    </row>
    <row r="970" spans="4:4" ht="15.75" customHeight="1" x14ac:dyDescent="0.25">
      <c r="D970" s="23"/>
    </row>
    <row r="971" spans="4:4" ht="15.75" customHeight="1" x14ac:dyDescent="0.25">
      <c r="D971" s="23"/>
    </row>
    <row r="972" spans="4:4" ht="15.75" customHeight="1" x14ac:dyDescent="0.25">
      <c r="D972" s="23"/>
    </row>
    <row r="973" spans="4:4" ht="15.75" customHeight="1" x14ac:dyDescent="0.25">
      <c r="D973" s="23"/>
    </row>
    <row r="974" spans="4:4" ht="15.75" customHeight="1" x14ac:dyDescent="0.25">
      <c r="D974" s="23"/>
    </row>
    <row r="975" spans="4:4" ht="15.75" customHeight="1" x14ac:dyDescent="0.25">
      <c r="D975" s="23"/>
    </row>
    <row r="976" spans="4:4" ht="15.75" customHeight="1" x14ac:dyDescent="0.25">
      <c r="D976" s="23"/>
    </row>
    <row r="977" spans="4:4" ht="15.75" customHeight="1" x14ac:dyDescent="0.25">
      <c r="D977" s="23"/>
    </row>
    <row r="978" spans="4:4" ht="15.75" customHeight="1" x14ac:dyDescent="0.25">
      <c r="D978" s="23"/>
    </row>
    <row r="979" spans="4:4" ht="15.75" customHeight="1" x14ac:dyDescent="0.25">
      <c r="D979" s="23"/>
    </row>
    <row r="980" spans="4:4" ht="15.75" customHeight="1" x14ac:dyDescent="0.25">
      <c r="D980" s="23"/>
    </row>
    <row r="981" spans="4:4" ht="15.75" customHeight="1" x14ac:dyDescent="0.25">
      <c r="D981" s="23"/>
    </row>
    <row r="982" spans="4:4" ht="15.75" customHeight="1" x14ac:dyDescent="0.25">
      <c r="D982" s="23"/>
    </row>
    <row r="983" spans="4:4" ht="15.75" customHeight="1" x14ac:dyDescent="0.25">
      <c r="D983" s="23"/>
    </row>
    <row r="984" spans="4:4" ht="15.75" customHeight="1" x14ac:dyDescent="0.25">
      <c r="D984" s="23"/>
    </row>
    <row r="985" spans="4:4" ht="15.75" customHeight="1" x14ac:dyDescent="0.25">
      <c r="D985" s="23"/>
    </row>
    <row r="986" spans="4:4" ht="15.75" customHeight="1" x14ac:dyDescent="0.25">
      <c r="D986" s="23"/>
    </row>
    <row r="987" spans="4:4" ht="15.75" customHeight="1" x14ac:dyDescent="0.25">
      <c r="D987" s="23"/>
    </row>
    <row r="988" spans="4:4" ht="15.75" customHeight="1" x14ac:dyDescent="0.25">
      <c r="D988" s="23"/>
    </row>
    <row r="989" spans="4:4" ht="15.75" customHeight="1" x14ac:dyDescent="0.25">
      <c r="D989" s="23"/>
    </row>
    <row r="990" spans="4:4" ht="15.75" customHeight="1" x14ac:dyDescent="0.25">
      <c r="D990" s="23"/>
    </row>
    <row r="991" spans="4:4" ht="15.75" customHeight="1" x14ac:dyDescent="0.25">
      <c r="D991" s="23"/>
    </row>
    <row r="992" spans="4:4" ht="15.75" customHeight="1" x14ac:dyDescent="0.25">
      <c r="D992" s="23"/>
    </row>
    <row r="993" spans="4:4" ht="15.75" customHeight="1" x14ac:dyDescent="0.25">
      <c r="D993" s="23"/>
    </row>
    <row r="994" spans="4:4" ht="15.75" customHeight="1" x14ac:dyDescent="0.25">
      <c r="D994" s="23"/>
    </row>
    <row r="995" spans="4:4" ht="15.75" customHeight="1" x14ac:dyDescent="0.25">
      <c r="D995" s="23"/>
    </row>
    <row r="996" spans="4:4" ht="15.75" customHeight="1" x14ac:dyDescent="0.25">
      <c r="D996" s="23"/>
    </row>
    <row r="997" spans="4:4" ht="15.75" customHeight="1" x14ac:dyDescent="0.25">
      <c r="D997" s="23"/>
    </row>
    <row r="998" spans="4:4" ht="15.75" customHeight="1" x14ac:dyDescent="0.25">
      <c r="D998" s="23"/>
    </row>
    <row r="999" spans="4:4" ht="15.75" customHeight="1" x14ac:dyDescent="0.25">
      <c r="D999" s="23"/>
    </row>
    <row r="1000" spans="4:4" ht="15.75" customHeight="1" x14ac:dyDescent="0.25">
      <c r="D1000" s="23"/>
    </row>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23622047244094491" right="0.23622047244094491" top="0.74803149606299213" bottom="0.74803149606299213" header="0" footer="0"/>
  <pageSetup orientation="portrait"/>
  <headerFooter>
    <oddFooter>&amp;L&amp;A&amp;C&amp;D&amp;R&amp;P</oddFooter>
  </headerFooter>
  <rowBreaks count="1" manualBreakCount="1">
    <brk id="5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9"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95"/>
      <c r="C2" s="86"/>
      <c r="D2" s="87"/>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77"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2.25" customHeight="1" x14ac:dyDescent="0.25">
      <c r="A4" s="176" t="s">
        <v>66</v>
      </c>
      <c r="B4" s="139"/>
      <c r="C4" s="139"/>
      <c r="D4" s="179" t="s">
        <v>98</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77" t="s">
        <v>99</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96"/>
      <c r="C6" s="88"/>
      <c r="D6" s="184" t="s">
        <v>100</v>
      </c>
      <c r="E6" s="185"/>
      <c r="F6" s="185"/>
      <c r="G6" s="185"/>
      <c r="H6" s="185"/>
      <c r="I6" s="80"/>
      <c r="J6" s="80"/>
      <c r="K6" s="80"/>
      <c r="L6" s="89"/>
      <c r="M6" s="89"/>
      <c r="N6" s="89"/>
      <c r="O6" s="89"/>
      <c r="P6" s="89"/>
      <c r="Q6" s="89"/>
      <c r="R6" s="89"/>
      <c r="S6" s="89"/>
      <c r="T6" s="80"/>
      <c r="U6" s="80"/>
      <c r="V6" s="80"/>
      <c r="W6" s="80"/>
      <c r="X6" s="80"/>
      <c r="Y6" s="80"/>
      <c r="Z6" s="80"/>
    </row>
    <row r="7" spans="1:26" ht="19.5" customHeight="1" x14ac:dyDescent="0.25">
      <c r="A7" s="88" t="s">
        <v>71</v>
      </c>
      <c r="B7" s="96"/>
      <c r="C7" s="88"/>
      <c r="D7" s="177"/>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96"/>
      <c r="C8" s="88"/>
      <c r="D8" s="177"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97"/>
      <c r="C9" s="80"/>
      <c r="D9" s="9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97"/>
      <c r="C10" s="80"/>
      <c r="D10" s="9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7" t="s">
        <v>74</v>
      </c>
      <c r="C12" s="182" t="s">
        <v>75</v>
      </c>
      <c r="D12" s="180"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81"/>
      <c r="C13" s="181"/>
      <c r="D13" s="181"/>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7" t="s">
        <v>82</v>
      </c>
      <c r="B14" s="24">
        <v>233.26</v>
      </c>
      <c r="C14" s="8"/>
      <c r="D14" s="113">
        <v>18973.560000000001</v>
      </c>
      <c r="E14" s="47">
        <v>1455</v>
      </c>
      <c r="F14" s="8"/>
      <c r="G14" s="9">
        <f>IF(B14=0,"",B14/E14)</f>
        <v>0.16031615120274914</v>
      </c>
      <c r="H14" s="9" t="e">
        <f>IF(B14=0,"",B14/F14)</f>
        <v>#DIV/0!</v>
      </c>
      <c r="I14" s="92">
        <f>D14/B14</f>
        <v>81.340821401011752</v>
      </c>
      <c r="J14" s="80"/>
      <c r="K14" s="80"/>
      <c r="L14" s="80"/>
      <c r="M14" s="80"/>
      <c r="N14" s="80"/>
      <c r="O14" s="80"/>
      <c r="P14" s="80"/>
      <c r="Q14" s="80"/>
      <c r="R14" s="80"/>
      <c r="S14" s="80"/>
      <c r="T14" s="80"/>
      <c r="U14" s="80"/>
      <c r="V14" s="80"/>
      <c r="W14" s="80"/>
      <c r="X14" s="80"/>
      <c r="Y14" s="80"/>
      <c r="Z14" s="80"/>
    </row>
    <row r="15" spans="1:26" ht="19.5" customHeight="1" x14ac:dyDescent="0.25">
      <c r="A15" s="10" t="s">
        <v>83</v>
      </c>
      <c r="B15" s="25">
        <v>119</v>
      </c>
      <c r="C15" s="8"/>
      <c r="D15" s="113">
        <v>9332.9599999999991</v>
      </c>
      <c r="E15" s="47">
        <v>1455</v>
      </c>
      <c r="F15" s="11"/>
      <c r="G15" s="9">
        <f t="shared" ref="G15:G18" si="0">IF(B15=0,"",B15/E15)</f>
        <v>8.1786941580756015E-2</v>
      </c>
      <c r="H15" s="9" t="e">
        <f t="shared" ref="H15:H25" si="1">IF(B15=0,"",B15/F15)</f>
        <v>#DIV/0!</v>
      </c>
      <c r="I15" s="92">
        <f t="shared" ref="I15:I18" si="2">D15/B15</f>
        <v>78.428235294117641</v>
      </c>
      <c r="J15" s="80"/>
      <c r="K15" s="80"/>
      <c r="L15" s="80"/>
      <c r="M15" s="80"/>
      <c r="N15" s="80"/>
      <c r="O15" s="80"/>
      <c r="P15" s="80"/>
      <c r="Q15" s="80"/>
      <c r="R15" s="80"/>
      <c r="S15" s="80"/>
      <c r="T15" s="80"/>
      <c r="U15" s="80"/>
      <c r="V15" s="80"/>
      <c r="W15" s="80"/>
      <c r="X15" s="80"/>
      <c r="Y15" s="80"/>
      <c r="Z15" s="80"/>
    </row>
    <row r="16" spans="1:26" ht="19.5" customHeight="1" x14ac:dyDescent="0.25">
      <c r="A16" s="10" t="s">
        <v>84</v>
      </c>
      <c r="B16" s="24">
        <v>92.17</v>
      </c>
      <c r="C16" s="26"/>
      <c r="D16" s="113">
        <v>7636.17</v>
      </c>
      <c r="E16" s="47">
        <v>1455</v>
      </c>
      <c r="F16" s="11"/>
      <c r="G16" s="9">
        <f t="shared" si="0"/>
        <v>6.3347079037800694E-2</v>
      </c>
      <c r="H16" s="9" t="e">
        <f t="shared" si="1"/>
        <v>#DIV/0!</v>
      </c>
      <c r="I16" s="92">
        <f t="shared" si="2"/>
        <v>82.848757730281008</v>
      </c>
      <c r="J16" s="80"/>
      <c r="K16" s="80"/>
      <c r="L16" s="80"/>
      <c r="M16" s="80"/>
      <c r="N16" s="80"/>
      <c r="O16" s="80"/>
      <c r="P16" s="80"/>
      <c r="Q16" s="80"/>
      <c r="R16" s="80"/>
      <c r="S16" s="80"/>
      <c r="T16" s="80"/>
      <c r="U16" s="80"/>
      <c r="V16" s="80"/>
      <c r="W16" s="80"/>
      <c r="X16" s="80"/>
      <c r="Y16" s="80"/>
      <c r="Z16" s="80"/>
    </row>
    <row r="17" spans="1:26" ht="19.5" customHeight="1" x14ac:dyDescent="0.25">
      <c r="A17" s="10" t="s">
        <v>85</v>
      </c>
      <c r="B17" s="98">
        <v>91.09</v>
      </c>
      <c r="C17" s="93"/>
      <c r="D17" s="122">
        <v>7584.18</v>
      </c>
      <c r="E17" s="47">
        <v>1455</v>
      </c>
      <c r="F17" s="11"/>
      <c r="G17" s="9">
        <f t="shared" si="0"/>
        <v>6.2604810996563579E-2</v>
      </c>
      <c r="H17" s="9" t="e">
        <f t="shared" si="1"/>
        <v>#DIV/0!</v>
      </c>
      <c r="I17" s="92">
        <f t="shared" si="2"/>
        <v>83.260292018882424</v>
      </c>
      <c r="J17" s="80"/>
      <c r="K17" s="80"/>
      <c r="L17" s="80"/>
      <c r="M17" s="80"/>
      <c r="N17" s="80"/>
      <c r="O17" s="80"/>
      <c r="P17" s="80"/>
      <c r="Q17" s="80"/>
      <c r="R17" s="80"/>
      <c r="S17" s="80"/>
      <c r="T17" s="80"/>
      <c r="U17" s="80"/>
      <c r="V17" s="80"/>
      <c r="W17" s="80"/>
      <c r="X17" s="80"/>
      <c r="Y17" s="80"/>
      <c r="Z17" s="80"/>
    </row>
    <row r="18" spans="1:26" ht="19.5" customHeight="1" x14ac:dyDescent="0.25">
      <c r="A18" s="94" t="s">
        <v>86</v>
      </c>
      <c r="B18" s="24">
        <v>106.38</v>
      </c>
      <c r="C18" s="8"/>
      <c r="D18" s="113">
        <v>8722.18</v>
      </c>
      <c r="E18" s="47">
        <v>1455</v>
      </c>
      <c r="F18" s="8"/>
      <c r="G18" s="9">
        <f t="shared" si="0"/>
        <v>7.3113402061855667E-2</v>
      </c>
      <c r="H18" s="9" t="e">
        <f t="shared" si="1"/>
        <v>#DIV/0!</v>
      </c>
      <c r="I18" s="92">
        <f t="shared" si="2"/>
        <v>81.990787742056781</v>
      </c>
      <c r="J18" s="80"/>
      <c r="K18" s="80"/>
      <c r="L18" s="80"/>
      <c r="M18" s="80"/>
      <c r="N18" s="80"/>
      <c r="O18" s="80"/>
      <c r="P18" s="80"/>
      <c r="Q18" s="80"/>
      <c r="R18" s="80"/>
      <c r="S18" s="80"/>
      <c r="T18" s="80"/>
      <c r="U18" s="80"/>
      <c r="V18" s="80"/>
      <c r="W18" s="80"/>
      <c r="X18" s="80"/>
      <c r="Y18" s="80"/>
      <c r="Z18" s="80"/>
    </row>
    <row r="19" spans="1:26" ht="19.5" customHeight="1" x14ac:dyDescent="0.25">
      <c r="A19" s="94" t="s">
        <v>87</v>
      </c>
      <c r="B19" s="24">
        <v>94.49</v>
      </c>
      <c r="C19" s="8"/>
      <c r="D19" s="113">
        <v>7889.27</v>
      </c>
      <c r="E19" s="47">
        <v>1455</v>
      </c>
      <c r="F19" s="8"/>
      <c r="G19" s="9">
        <f t="shared" ref="G19:G25" si="3">IF(B19=0,"",B19/E19)</f>
        <v>6.4941580756013736E-2</v>
      </c>
      <c r="H19" s="9" t="e">
        <f t="shared" si="1"/>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27">
        <v>110.99</v>
      </c>
      <c r="C20" s="8"/>
      <c r="D20" s="114">
        <v>8948.75</v>
      </c>
      <c r="E20" s="47">
        <v>1455</v>
      </c>
      <c r="F20" s="11"/>
      <c r="G20" s="12">
        <f t="shared" si="3"/>
        <v>7.6281786941580748E-2</v>
      </c>
      <c r="H20" s="9" t="e">
        <f t="shared" si="1"/>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27">
        <v>113.23</v>
      </c>
      <c r="C21" s="8"/>
      <c r="D21" s="114">
        <v>8990.93</v>
      </c>
      <c r="E21" s="47">
        <v>1455</v>
      </c>
      <c r="F21" s="8"/>
      <c r="G21" s="9">
        <f t="shared" si="3"/>
        <v>7.7821305841924399E-2</v>
      </c>
      <c r="H21" s="9" t="e">
        <f t="shared" si="1"/>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27">
        <v>141.59</v>
      </c>
      <c r="C22" s="8"/>
      <c r="D22" s="114">
        <v>10659.77</v>
      </c>
      <c r="E22" s="47">
        <v>1455</v>
      </c>
      <c r="F22" s="8"/>
      <c r="G22" s="9">
        <f t="shared" si="3"/>
        <v>9.7312714776632309E-2</v>
      </c>
      <c r="H22" s="9" t="e">
        <f t="shared" si="1"/>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27">
        <v>244.52</v>
      </c>
      <c r="C23" s="8"/>
      <c r="D23" s="114">
        <v>21082.65</v>
      </c>
      <c r="E23" s="47">
        <v>1455</v>
      </c>
      <c r="F23" s="8"/>
      <c r="G23" s="9">
        <f t="shared" si="3"/>
        <v>0.16805498281786943</v>
      </c>
      <c r="H23" s="9" t="e">
        <f t="shared" si="1"/>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153.84</v>
      </c>
      <c r="C24" s="8"/>
      <c r="D24" s="113">
        <v>13637.31</v>
      </c>
      <c r="E24" s="47">
        <v>1455</v>
      </c>
      <c r="F24" s="8"/>
      <c r="G24" s="9">
        <f t="shared" si="3"/>
        <v>0.1057319587628866</v>
      </c>
      <c r="H24" s="9" t="e">
        <f t="shared" si="1"/>
        <v>#DIV/0!</v>
      </c>
      <c r="I24" s="80"/>
      <c r="J24" s="80"/>
      <c r="K24" s="80"/>
      <c r="L24" s="80"/>
      <c r="M24" s="80"/>
      <c r="N24" s="80"/>
      <c r="O24" s="80"/>
      <c r="P24" s="80"/>
      <c r="Q24" s="80"/>
      <c r="R24" s="80"/>
      <c r="S24" s="80"/>
      <c r="T24" s="80"/>
      <c r="U24" s="80"/>
      <c r="V24" s="80"/>
      <c r="W24" s="80"/>
      <c r="X24" s="80"/>
      <c r="Y24" s="80"/>
      <c r="Z24" s="80"/>
    </row>
    <row r="25" spans="1:26" ht="19.5" customHeight="1" x14ac:dyDescent="0.25">
      <c r="A25" s="7" t="s">
        <v>93</v>
      </c>
      <c r="B25" s="28">
        <v>90.39</v>
      </c>
      <c r="C25" s="29"/>
      <c r="D25" s="114">
        <v>7399.3</v>
      </c>
      <c r="E25" s="47">
        <v>1455</v>
      </c>
      <c r="F25" s="8"/>
      <c r="G25" s="9">
        <f t="shared" si="3"/>
        <v>6.2123711340206188E-2</v>
      </c>
      <c r="H25" s="9" t="e">
        <f t="shared" si="1"/>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30">
        <f>IF(SUM(B14:B25)=0,"",SUM(B14:B25))</f>
        <v>1590.95</v>
      </c>
      <c r="C26" s="20" t="str">
        <f>IF(MAX(C14:C25)=0,"",MAX(C14:C25))</f>
        <v/>
      </c>
      <c r="D26" s="121">
        <f>SUM(D14:D25)</f>
        <v>130857.03000000001</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30">
        <f t="shared" ref="B27:H27" si="4">IF(SUM(B14:B25)=0,"",AVERAGE(B14:B25))</f>
        <v>132.57916666666668</v>
      </c>
      <c r="C27" s="20" t="str">
        <f t="shared" si="4"/>
        <v/>
      </c>
      <c r="D27" s="121">
        <f t="shared" si="4"/>
        <v>10904.752500000001</v>
      </c>
      <c r="E27" s="20">
        <f t="shared" si="4"/>
        <v>1455</v>
      </c>
      <c r="F27" s="20" t="str">
        <f t="shared" si="4"/>
        <v/>
      </c>
      <c r="G27" s="22">
        <f t="shared" si="4"/>
        <v>9.1119702176403208E-2</v>
      </c>
      <c r="H27" s="22" t="e">
        <f t="shared" si="4"/>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97"/>
      <c r="C28" s="80"/>
      <c r="D28" s="9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97"/>
      <c r="C29" s="80"/>
      <c r="D29" s="9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97"/>
      <c r="C31" s="80"/>
      <c r="D31" s="9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97"/>
      <c r="C32" s="80"/>
      <c r="D32" s="9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97"/>
      <c r="C33" s="80"/>
      <c r="D33" s="9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97"/>
      <c r="C34" s="80"/>
      <c r="D34" s="9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97"/>
      <c r="C35" s="80"/>
      <c r="D35" s="9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97"/>
      <c r="C36" s="80"/>
      <c r="D36" s="9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97"/>
      <c r="C37" s="80"/>
      <c r="D37" s="9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97"/>
      <c r="C38" s="80"/>
      <c r="D38" s="9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97"/>
      <c r="C39" s="80"/>
      <c r="D39" s="9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97"/>
      <c r="C40" s="80"/>
      <c r="D40" s="9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97"/>
      <c r="C41" s="80"/>
      <c r="D41" s="9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97"/>
      <c r="C42" s="80"/>
      <c r="D42" s="9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97"/>
      <c r="C43" s="80"/>
      <c r="D43" s="9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97"/>
      <c r="C44" s="80"/>
      <c r="D44" s="9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97"/>
      <c r="C45" s="80"/>
      <c r="D45" s="9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97"/>
      <c r="C46" s="80"/>
      <c r="D46" s="9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97"/>
      <c r="C47" s="80"/>
      <c r="D47" s="9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97"/>
      <c r="C48" s="80"/>
      <c r="D48" s="9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97"/>
      <c r="C49" s="80"/>
      <c r="D49" s="9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97"/>
      <c r="C50" s="80"/>
      <c r="D50" s="9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97"/>
      <c r="C51" s="80"/>
      <c r="D51" s="9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97"/>
      <c r="C52" s="80"/>
      <c r="D52" s="9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97"/>
      <c r="C53" s="80"/>
      <c r="D53" s="9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97"/>
      <c r="C54" s="80"/>
      <c r="D54" s="9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97"/>
      <c r="C55" s="80"/>
      <c r="D55" s="9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97"/>
      <c r="C56" s="80"/>
      <c r="D56" s="9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97"/>
      <c r="C57" s="80"/>
      <c r="D57" s="9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97"/>
      <c r="C58" s="80"/>
      <c r="D58" s="9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97"/>
      <c r="C59" s="80"/>
      <c r="D59" s="9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97"/>
      <c r="C60" s="80"/>
      <c r="D60" s="9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97"/>
      <c r="C61" s="80"/>
      <c r="D61" s="9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97"/>
      <c r="C62" s="80"/>
      <c r="D62" s="9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97"/>
      <c r="C63" s="80"/>
      <c r="D63" s="9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97"/>
      <c r="C64" s="80"/>
      <c r="D64" s="9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97"/>
      <c r="C65" s="80"/>
      <c r="D65" s="9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97"/>
      <c r="C66" s="80"/>
      <c r="D66" s="9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97"/>
      <c r="C67" s="80"/>
      <c r="D67" s="9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97"/>
      <c r="C68" s="80"/>
      <c r="D68" s="9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97"/>
      <c r="C69" s="80"/>
      <c r="D69" s="9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97"/>
      <c r="C70" s="80"/>
      <c r="D70" s="9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97"/>
      <c r="C71" s="80"/>
      <c r="D71" s="9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97"/>
      <c r="C72" s="80"/>
      <c r="D72" s="9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97"/>
      <c r="C73" s="80"/>
      <c r="D73" s="9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97"/>
      <c r="C74" s="80"/>
      <c r="D74" s="9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97"/>
      <c r="C75" s="80"/>
      <c r="D75" s="9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97"/>
      <c r="C76" s="80"/>
      <c r="D76" s="9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97"/>
      <c r="C77" s="80"/>
      <c r="D77" s="9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97"/>
      <c r="C78" s="80"/>
      <c r="D78" s="9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97"/>
      <c r="C79" s="80"/>
      <c r="D79" s="9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97"/>
      <c r="C80" s="80"/>
      <c r="D80" s="9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97"/>
      <c r="C81" s="80"/>
      <c r="D81" s="9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97"/>
      <c r="C82" s="80"/>
      <c r="D82" s="9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97"/>
      <c r="C83" s="80"/>
      <c r="D83" s="9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97"/>
      <c r="C84" s="80"/>
      <c r="D84" s="9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97"/>
      <c r="C85" s="80"/>
      <c r="D85" s="9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97"/>
      <c r="C86" s="80"/>
      <c r="D86" s="9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97"/>
      <c r="C87" s="80"/>
      <c r="D87" s="9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97"/>
      <c r="C88" s="80"/>
      <c r="D88" s="9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97"/>
      <c r="C89" s="80"/>
      <c r="D89" s="9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97"/>
      <c r="C90" s="80"/>
      <c r="D90" s="9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97"/>
      <c r="C91" s="80"/>
      <c r="D91" s="9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97"/>
      <c r="C92" s="80"/>
      <c r="D92" s="9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97"/>
      <c r="C93" s="80"/>
      <c r="D93" s="9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97"/>
      <c r="C94" s="80"/>
      <c r="D94" s="9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97"/>
      <c r="C95" s="80"/>
      <c r="D95" s="9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97"/>
      <c r="C96" s="80"/>
      <c r="D96" s="9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97"/>
      <c r="C97" s="80"/>
      <c r="D97" s="9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97"/>
      <c r="C98" s="80"/>
      <c r="D98" s="9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97"/>
      <c r="C99" s="80"/>
      <c r="D99" s="9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97"/>
      <c r="C100" s="80"/>
      <c r="D100" s="9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97"/>
      <c r="C101" s="80"/>
      <c r="D101" s="9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97"/>
      <c r="C102" s="80"/>
      <c r="D102" s="9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97"/>
      <c r="C103" s="80"/>
      <c r="D103" s="9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97"/>
      <c r="C104" s="80"/>
      <c r="D104" s="9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97"/>
      <c r="C105" s="80"/>
      <c r="D105" s="9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97"/>
      <c r="C106" s="80"/>
      <c r="D106" s="9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97"/>
      <c r="C107" s="80"/>
      <c r="D107" s="9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97"/>
      <c r="C108" s="80"/>
      <c r="D108" s="9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97"/>
      <c r="C109" s="80"/>
      <c r="D109" s="9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97"/>
      <c r="C110" s="80"/>
      <c r="D110" s="9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97"/>
      <c r="C111" s="80"/>
      <c r="D111" s="9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97"/>
      <c r="C112" s="80"/>
      <c r="D112" s="9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97"/>
      <c r="C113" s="80"/>
      <c r="D113" s="9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97"/>
      <c r="C114" s="80"/>
      <c r="D114" s="9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97"/>
      <c r="C115" s="80"/>
      <c r="D115" s="9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97"/>
      <c r="C116" s="80"/>
      <c r="D116" s="9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97"/>
      <c r="C117" s="80"/>
      <c r="D117" s="9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97"/>
      <c r="C118" s="80"/>
      <c r="D118" s="9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97"/>
      <c r="C119" s="80"/>
      <c r="D119" s="9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97"/>
      <c r="C120" s="80"/>
      <c r="D120" s="9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97"/>
      <c r="C121" s="80"/>
      <c r="D121" s="9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97"/>
      <c r="C122" s="80"/>
      <c r="D122" s="9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97"/>
      <c r="C123" s="80"/>
      <c r="D123" s="9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97"/>
      <c r="C124" s="80"/>
      <c r="D124" s="9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97"/>
      <c r="C125" s="80"/>
      <c r="D125" s="9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97"/>
      <c r="C126" s="80"/>
      <c r="D126" s="9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97"/>
      <c r="C127" s="80"/>
      <c r="D127" s="9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97"/>
      <c r="C128" s="80"/>
      <c r="D128" s="9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97"/>
      <c r="C129" s="80"/>
      <c r="D129" s="9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97"/>
      <c r="C130" s="80"/>
      <c r="D130" s="9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97"/>
      <c r="C131" s="80"/>
      <c r="D131" s="9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97"/>
      <c r="C132" s="80"/>
      <c r="D132" s="9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97"/>
      <c r="C133" s="80"/>
      <c r="D133" s="9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97"/>
      <c r="C134" s="80"/>
      <c r="D134" s="9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97"/>
      <c r="C135" s="80"/>
      <c r="D135" s="9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97"/>
      <c r="C136" s="80"/>
      <c r="D136" s="9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97"/>
      <c r="C137" s="80"/>
      <c r="D137" s="9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97"/>
      <c r="C138" s="80"/>
      <c r="D138" s="9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97"/>
      <c r="C139" s="80"/>
      <c r="D139" s="9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97"/>
      <c r="C140" s="80"/>
      <c r="D140" s="9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97"/>
      <c r="C141" s="80"/>
      <c r="D141" s="9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97"/>
      <c r="C142" s="80"/>
      <c r="D142" s="9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97"/>
      <c r="C143" s="80"/>
      <c r="D143" s="9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97"/>
      <c r="C144" s="80"/>
      <c r="D144" s="9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97"/>
      <c r="C145" s="80"/>
      <c r="D145" s="9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97"/>
      <c r="C146" s="80"/>
      <c r="D146" s="9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97"/>
      <c r="C147" s="80"/>
      <c r="D147" s="9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97"/>
      <c r="C148" s="80"/>
      <c r="D148" s="9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97"/>
      <c r="C149" s="80"/>
      <c r="D149" s="9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97"/>
      <c r="C150" s="80"/>
      <c r="D150" s="9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97"/>
      <c r="C151" s="80"/>
      <c r="D151" s="9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97"/>
      <c r="C152" s="80"/>
      <c r="D152" s="9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97"/>
      <c r="C153" s="80"/>
      <c r="D153" s="9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97"/>
      <c r="C154" s="80"/>
      <c r="D154" s="9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97"/>
      <c r="C155" s="80"/>
      <c r="D155" s="9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97"/>
      <c r="C156" s="80"/>
      <c r="D156" s="9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97"/>
      <c r="C157" s="80"/>
      <c r="D157" s="9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97"/>
      <c r="C158" s="80"/>
      <c r="D158" s="9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97"/>
      <c r="C159" s="80"/>
      <c r="D159" s="9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97"/>
      <c r="C160" s="80"/>
      <c r="D160" s="9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97"/>
      <c r="C161" s="80"/>
      <c r="D161" s="9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97"/>
      <c r="C162" s="80"/>
      <c r="D162" s="9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97"/>
      <c r="C163" s="80"/>
      <c r="D163" s="9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97"/>
      <c r="C164" s="80"/>
      <c r="D164" s="9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97"/>
      <c r="C165" s="80"/>
      <c r="D165" s="9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97"/>
      <c r="C166" s="80"/>
      <c r="D166" s="9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97"/>
      <c r="C167" s="80"/>
      <c r="D167" s="9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97"/>
      <c r="C168" s="80"/>
      <c r="D168" s="9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97"/>
      <c r="C169" s="80"/>
      <c r="D169" s="9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97"/>
      <c r="C170" s="80"/>
      <c r="D170" s="9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97"/>
      <c r="C171" s="80"/>
      <c r="D171" s="9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97"/>
      <c r="C172" s="80"/>
      <c r="D172" s="9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97"/>
      <c r="C173" s="80"/>
      <c r="D173" s="9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97"/>
      <c r="C174" s="80"/>
      <c r="D174" s="9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97"/>
      <c r="C175" s="80"/>
      <c r="D175" s="9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97"/>
      <c r="C176" s="80"/>
      <c r="D176" s="9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97"/>
      <c r="C177" s="80"/>
      <c r="D177" s="9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97"/>
      <c r="C178" s="80"/>
      <c r="D178" s="9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97"/>
      <c r="C179" s="80"/>
      <c r="D179" s="9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97"/>
      <c r="C180" s="80"/>
      <c r="D180" s="9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97"/>
      <c r="C181" s="80"/>
      <c r="D181" s="9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97"/>
      <c r="C182" s="80"/>
      <c r="D182" s="9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97"/>
      <c r="C183" s="80"/>
      <c r="D183" s="9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97"/>
      <c r="C184" s="80"/>
      <c r="D184" s="9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97"/>
      <c r="C185" s="80"/>
      <c r="D185" s="9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97"/>
      <c r="C186" s="80"/>
      <c r="D186" s="9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97"/>
      <c r="C187" s="80"/>
      <c r="D187" s="9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97"/>
      <c r="C188" s="80"/>
      <c r="D188" s="9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97"/>
      <c r="C189" s="80"/>
      <c r="D189" s="9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97"/>
      <c r="C190" s="80"/>
      <c r="D190" s="9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97"/>
      <c r="C191" s="80"/>
      <c r="D191" s="9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97"/>
      <c r="C192" s="80"/>
      <c r="D192" s="9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97"/>
      <c r="C193" s="80"/>
      <c r="D193" s="9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97"/>
      <c r="C194" s="80"/>
      <c r="D194" s="9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97"/>
      <c r="C195" s="80"/>
      <c r="D195" s="9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97"/>
      <c r="C196" s="80"/>
      <c r="D196" s="9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97"/>
      <c r="C197" s="80"/>
      <c r="D197" s="9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97"/>
      <c r="C198" s="80"/>
      <c r="D198" s="9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97"/>
      <c r="C199" s="80"/>
      <c r="D199" s="9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97"/>
      <c r="C200" s="80"/>
      <c r="D200" s="9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97"/>
      <c r="C201" s="80"/>
      <c r="D201" s="9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97"/>
      <c r="C202" s="80"/>
      <c r="D202" s="9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97"/>
      <c r="C203" s="80"/>
      <c r="D203" s="9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97"/>
      <c r="C204" s="80"/>
      <c r="D204" s="9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97"/>
      <c r="C205" s="80"/>
      <c r="D205" s="9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97"/>
      <c r="C206" s="80"/>
      <c r="D206" s="9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97"/>
      <c r="C207" s="80"/>
      <c r="D207" s="9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97"/>
      <c r="C208" s="80"/>
      <c r="D208" s="9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97"/>
      <c r="C209" s="80"/>
      <c r="D209" s="9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97"/>
      <c r="C210" s="80"/>
      <c r="D210" s="9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97"/>
      <c r="C211" s="80"/>
      <c r="D211" s="9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97"/>
      <c r="C212" s="80"/>
      <c r="D212" s="9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97"/>
      <c r="C213" s="80"/>
      <c r="D213" s="9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97"/>
      <c r="C214" s="80"/>
      <c r="D214" s="9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97"/>
      <c r="C215" s="80"/>
      <c r="D215" s="9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97"/>
      <c r="C216" s="80"/>
      <c r="D216" s="9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97"/>
      <c r="C217" s="80"/>
      <c r="D217" s="9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97"/>
      <c r="C218" s="80"/>
      <c r="D218" s="9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97"/>
      <c r="C219" s="80"/>
      <c r="D219" s="9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97"/>
      <c r="C220" s="80"/>
      <c r="D220" s="9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97"/>
      <c r="C221" s="80"/>
      <c r="D221" s="9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97"/>
      <c r="C222" s="80"/>
      <c r="D222" s="9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97"/>
      <c r="C223" s="80"/>
      <c r="D223" s="9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97"/>
      <c r="C224" s="80"/>
      <c r="D224" s="9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97"/>
      <c r="C225" s="80"/>
      <c r="D225" s="9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97"/>
      <c r="C226" s="80"/>
      <c r="D226" s="9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97"/>
      <c r="C227" s="80"/>
      <c r="D227" s="9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97"/>
      <c r="C228" s="80"/>
      <c r="D228" s="9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97"/>
      <c r="C229" s="80"/>
      <c r="D229" s="9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97"/>
      <c r="C230" s="80"/>
      <c r="D230" s="9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B231" s="31"/>
      <c r="D231" s="23"/>
    </row>
    <row r="232" spans="1:26" ht="15.75" customHeight="1" x14ac:dyDescent="0.25">
      <c r="B232" s="31"/>
      <c r="D232" s="23"/>
    </row>
    <row r="233" spans="1:26" ht="15.75" customHeight="1" x14ac:dyDescent="0.25">
      <c r="B233" s="31"/>
      <c r="D233" s="23"/>
    </row>
    <row r="234" spans="1:26" ht="15.75" customHeight="1" x14ac:dyDescent="0.25">
      <c r="B234" s="31"/>
      <c r="D234" s="23"/>
    </row>
    <row r="235" spans="1:26" ht="15.75" customHeight="1" x14ac:dyDescent="0.25">
      <c r="B235" s="31"/>
      <c r="D235" s="23"/>
    </row>
    <row r="236" spans="1:26" ht="15.75" customHeight="1" x14ac:dyDescent="0.25">
      <c r="B236" s="31"/>
      <c r="D236" s="23"/>
    </row>
    <row r="237" spans="1:26" ht="15.75" customHeight="1" x14ac:dyDescent="0.25">
      <c r="B237" s="31"/>
      <c r="D237" s="23"/>
    </row>
    <row r="238" spans="1:26" ht="15.75" customHeight="1" x14ac:dyDescent="0.25">
      <c r="B238" s="31"/>
      <c r="D238" s="23"/>
    </row>
    <row r="239" spans="1:26" ht="15.75" customHeight="1" x14ac:dyDescent="0.25">
      <c r="B239" s="31"/>
      <c r="D239" s="23"/>
    </row>
    <row r="240" spans="1:26" ht="15.75" customHeight="1" x14ac:dyDescent="0.25">
      <c r="B240" s="31"/>
      <c r="D240" s="23"/>
    </row>
    <row r="241" spans="2:4" ht="15.75" customHeight="1" x14ac:dyDescent="0.25">
      <c r="B241" s="31"/>
      <c r="D241" s="23"/>
    </row>
    <row r="242" spans="2:4" ht="15.75" customHeight="1" x14ac:dyDescent="0.25">
      <c r="B242" s="31"/>
      <c r="D242" s="23"/>
    </row>
    <row r="243" spans="2:4" ht="15.75" customHeight="1" x14ac:dyDescent="0.25">
      <c r="B243" s="31"/>
      <c r="D243" s="23"/>
    </row>
    <row r="244" spans="2:4" ht="15.75" customHeight="1" x14ac:dyDescent="0.25">
      <c r="B244" s="31"/>
      <c r="D244" s="23"/>
    </row>
    <row r="245" spans="2:4" ht="15.75" customHeight="1" x14ac:dyDescent="0.25">
      <c r="B245" s="31"/>
      <c r="D245" s="23"/>
    </row>
    <row r="246" spans="2:4" ht="15.75" customHeight="1" x14ac:dyDescent="0.25">
      <c r="B246" s="31"/>
      <c r="D246" s="23"/>
    </row>
    <row r="247" spans="2:4" ht="15.75" customHeight="1" x14ac:dyDescent="0.25">
      <c r="B247" s="31"/>
      <c r="D247" s="23"/>
    </row>
    <row r="248" spans="2:4" ht="15.75" customHeight="1" x14ac:dyDescent="0.25">
      <c r="B248" s="31"/>
      <c r="D248" s="23"/>
    </row>
    <row r="249" spans="2:4" ht="15.75" customHeight="1" x14ac:dyDescent="0.25">
      <c r="B249" s="31"/>
      <c r="D249" s="23"/>
    </row>
    <row r="250" spans="2:4" ht="15.75" customHeight="1" x14ac:dyDescent="0.25">
      <c r="B250" s="31"/>
      <c r="D250" s="23"/>
    </row>
    <row r="251" spans="2:4" ht="15.75" customHeight="1" x14ac:dyDescent="0.25">
      <c r="B251" s="31"/>
      <c r="D251" s="23"/>
    </row>
    <row r="252" spans="2:4" ht="15.75" customHeight="1" x14ac:dyDescent="0.25">
      <c r="B252" s="31"/>
      <c r="D252" s="23"/>
    </row>
    <row r="253" spans="2:4" ht="15.75" customHeight="1" x14ac:dyDescent="0.25">
      <c r="B253" s="31"/>
      <c r="D253" s="23"/>
    </row>
    <row r="254" spans="2:4" ht="15.75" customHeight="1" x14ac:dyDescent="0.25">
      <c r="B254" s="31"/>
      <c r="D254" s="23"/>
    </row>
    <row r="255" spans="2:4" ht="15.75" customHeight="1" x14ac:dyDescent="0.25">
      <c r="B255" s="31"/>
      <c r="D255" s="23"/>
    </row>
    <row r="256" spans="2:4" ht="15.75" customHeight="1" x14ac:dyDescent="0.25">
      <c r="B256" s="31"/>
      <c r="D256" s="23"/>
    </row>
    <row r="257" spans="2:4" ht="15.75" customHeight="1" x14ac:dyDescent="0.25">
      <c r="B257" s="31"/>
      <c r="D257" s="23"/>
    </row>
    <row r="258" spans="2:4" ht="15.75" customHeight="1" x14ac:dyDescent="0.25">
      <c r="B258" s="31"/>
      <c r="D258" s="23"/>
    </row>
    <row r="259" spans="2:4" ht="15.75" customHeight="1" x14ac:dyDescent="0.25">
      <c r="B259" s="31"/>
      <c r="D259" s="23"/>
    </row>
    <row r="260" spans="2:4" ht="15.75" customHeight="1" x14ac:dyDescent="0.25">
      <c r="B260" s="31"/>
      <c r="D260" s="23"/>
    </row>
    <row r="261" spans="2:4" ht="15.75" customHeight="1" x14ac:dyDescent="0.25">
      <c r="B261" s="31"/>
      <c r="D261" s="23"/>
    </row>
    <row r="262" spans="2:4" ht="15.75" customHeight="1" x14ac:dyDescent="0.25">
      <c r="B262" s="31"/>
      <c r="D262" s="23"/>
    </row>
    <row r="263" spans="2:4" ht="15.75" customHeight="1" x14ac:dyDescent="0.25">
      <c r="B263" s="31"/>
      <c r="D263" s="23"/>
    </row>
    <row r="264" spans="2:4" ht="15.75" customHeight="1" x14ac:dyDescent="0.25">
      <c r="B264" s="31"/>
      <c r="D264" s="23"/>
    </row>
    <row r="265" spans="2:4" ht="15.75" customHeight="1" x14ac:dyDescent="0.25">
      <c r="B265" s="31"/>
      <c r="D265" s="23"/>
    </row>
    <row r="266" spans="2:4" ht="15.75" customHeight="1" x14ac:dyDescent="0.25">
      <c r="B266" s="31"/>
      <c r="D266" s="23"/>
    </row>
    <row r="267" spans="2:4" ht="15.75" customHeight="1" x14ac:dyDescent="0.25">
      <c r="B267" s="31"/>
      <c r="D267" s="23"/>
    </row>
    <row r="268" spans="2:4" ht="15.75" customHeight="1" x14ac:dyDescent="0.25">
      <c r="B268" s="31"/>
      <c r="D268" s="23"/>
    </row>
    <row r="269" spans="2:4" ht="15.75" customHeight="1" x14ac:dyDescent="0.25">
      <c r="B269" s="31"/>
      <c r="D269" s="23"/>
    </row>
    <row r="270" spans="2:4" ht="15.75" customHeight="1" x14ac:dyDescent="0.25">
      <c r="B270" s="31"/>
      <c r="D270" s="23"/>
    </row>
    <row r="271" spans="2:4" ht="15.75" customHeight="1" x14ac:dyDescent="0.25">
      <c r="B271" s="31"/>
      <c r="D271" s="23"/>
    </row>
    <row r="272" spans="2:4" ht="15.75" customHeight="1" x14ac:dyDescent="0.25">
      <c r="B272" s="31"/>
      <c r="D272" s="23"/>
    </row>
    <row r="273" spans="2:4" ht="15.75" customHeight="1" x14ac:dyDescent="0.25">
      <c r="B273" s="31"/>
      <c r="D273" s="23"/>
    </row>
    <row r="274" spans="2:4" ht="15.75" customHeight="1" x14ac:dyDescent="0.25">
      <c r="B274" s="31"/>
      <c r="D274" s="23"/>
    </row>
    <row r="275" spans="2:4" ht="15.75" customHeight="1" x14ac:dyDescent="0.25">
      <c r="B275" s="31"/>
      <c r="D275" s="23"/>
    </row>
    <row r="276" spans="2:4" ht="15.75" customHeight="1" x14ac:dyDescent="0.25">
      <c r="B276" s="31"/>
      <c r="D276" s="23"/>
    </row>
    <row r="277" spans="2:4" ht="15.75" customHeight="1" x14ac:dyDescent="0.25">
      <c r="B277" s="31"/>
      <c r="D277" s="23"/>
    </row>
    <row r="278" spans="2:4" ht="15.75" customHeight="1" x14ac:dyDescent="0.25">
      <c r="B278" s="31"/>
      <c r="D278" s="23"/>
    </row>
    <row r="279" spans="2:4" ht="15.75" customHeight="1" x14ac:dyDescent="0.25">
      <c r="B279" s="31"/>
      <c r="D279" s="23"/>
    </row>
    <row r="280" spans="2:4" ht="15.75" customHeight="1" x14ac:dyDescent="0.25">
      <c r="B280" s="31"/>
      <c r="D280" s="23"/>
    </row>
    <row r="281" spans="2:4" ht="15.75" customHeight="1" x14ac:dyDescent="0.25">
      <c r="B281" s="31"/>
      <c r="D281" s="23"/>
    </row>
    <row r="282" spans="2:4" ht="15.75" customHeight="1" x14ac:dyDescent="0.25">
      <c r="B282" s="31"/>
      <c r="D282" s="23"/>
    </row>
    <row r="283" spans="2:4" ht="15.75" customHeight="1" x14ac:dyDescent="0.25">
      <c r="B283" s="31"/>
      <c r="D283" s="23"/>
    </row>
    <row r="284" spans="2:4" ht="15.75" customHeight="1" x14ac:dyDescent="0.25">
      <c r="B284" s="31"/>
      <c r="D284" s="23"/>
    </row>
    <row r="285" spans="2:4" ht="15.75" customHeight="1" x14ac:dyDescent="0.25">
      <c r="B285" s="31"/>
      <c r="D285" s="23"/>
    </row>
    <row r="286" spans="2:4" ht="15.75" customHeight="1" x14ac:dyDescent="0.25">
      <c r="B286" s="31"/>
      <c r="D286" s="23"/>
    </row>
    <row r="287" spans="2:4" ht="15.75" customHeight="1" x14ac:dyDescent="0.25">
      <c r="B287" s="31"/>
      <c r="D287" s="23"/>
    </row>
    <row r="288" spans="2:4" ht="15.75" customHeight="1" x14ac:dyDescent="0.25">
      <c r="B288" s="31"/>
      <c r="D288" s="23"/>
    </row>
    <row r="289" spans="2:4" ht="15.75" customHeight="1" x14ac:dyDescent="0.25">
      <c r="B289" s="31"/>
      <c r="D289" s="23"/>
    </row>
    <row r="290" spans="2:4" ht="15.75" customHeight="1" x14ac:dyDescent="0.25">
      <c r="B290" s="31"/>
      <c r="D290" s="23"/>
    </row>
    <row r="291" spans="2:4" ht="15.75" customHeight="1" x14ac:dyDescent="0.25">
      <c r="B291" s="31"/>
      <c r="D291" s="23"/>
    </row>
    <row r="292" spans="2:4" ht="15.75" customHeight="1" x14ac:dyDescent="0.25">
      <c r="B292" s="31"/>
      <c r="D292" s="23"/>
    </row>
    <row r="293" spans="2:4" ht="15.75" customHeight="1" x14ac:dyDescent="0.25">
      <c r="B293" s="31"/>
      <c r="D293" s="23"/>
    </row>
    <row r="294" spans="2:4" ht="15.75" customHeight="1" x14ac:dyDescent="0.25">
      <c r="B294" s="31"/>
      <c r="D294" s="23"/>
    </row>
    <row r="295" spans="2:4" ht="15.75" customHeight="1" x14ac:dyDescent="0.25">
      <c r="B295" s="31"/>
      <c r="D295" s="23"/>
    </row>
    <row r="296" spans="2:4" ht="15.75" customHeight="1" x14ac:dyDescent="0.25">
      <c r="B296" s="31"/>
      <c r="D296" s="23"/>
    </row>
    <row r="297" spans="2:4" ht="15.75" customHeight="1" x14ac:dyDescent="0.25">
      <c r="B297" s="31"/>
      <c r="D297" s="23"/>
    </row>
    <row r="298" spans="2:4" ht="15.75" customHeight="1" x14ac:dyDescent="0.25">
      <c r="B298" s="31"/>
      <c r="D298" s="23"/>
    </row>
    <row r="299" spans="2:4" ht="15.75" customHeight="1" x14ac:dyDescent="0.25">
      <c r="B299" s="31"/>
      <c r="D299" s="23"/>
    </row>
    <row r="300" spans="2:4" ht="15.75" customHeight="1" x14ac:dyDescent="0.25">
      <c r="B300" s="31"/>
      <c r="D300" s="23"/>
    </row>
    <row r="301" spans="2:4" ht="15.75" customHeight="1" x14ac:dyDescent="0.25">
      <c r="B301" s="31"/>
      <c r="D301" s="23"/>
    </row>
    <row r="302" spans="2:4" ht="15.75" customHeight="1" x14ac:dyDescent="0.25">
      <c r="B302" s="31"/>
      <c r="D302" s="23"/>
    </row>
    <row r="303" spans="2:4" ht="15.75" customHeight="1" x14ac:dyDescent="0.25">
      <c r="B303" s="31"/>
      <c r="D303" s="23"/>
    </row>
    <row r="304" spans="2:4" ht="15.75" customHeight="1" x14ac:dyDescent="0.25">
      <c r="B304" s="31"/>
      <c r="D304" s="23"/>
    </row>
    <row r="305" spans="2:4" ht="15.75" customHeight="1" x14ac:dyDescent="0.25">
      <c r="B305" s="31"/>
      <c r="D305" s="23"/>
    </row>
    <row r="306" spans="2:4" ht="15.75" customHeight="1" x14ac:dyDescent="0.25">
      <c r="B306" s="31"/>
      <c r="D306" s="23"/>
    </row>
    <row r="307" spans="2:4" ht="15.75" customHeight="1" x14ac:dyDescent="0.25">
      <c r="B307" s="31"/>
      <c r="D307" s="23"/>
    </row>
    <row r="308" spans="2:4" ht="15.75" customHeight="1" x14ac:dyDescent="0.25">
      <c r="B308" s="31"/>
      <c r="D308" s="23"/>
    </row>
    <row r="309" spans="2:4" ht="15.75" customHeight="1" x14ac:dyDescent="0.25">
      <c r="B309" s="31"/>
      <c r="D309" s="23"/>
    </row>
    <row r="310" spans="2:4" ht="15.75" customHeight="1" x14ac:dyDescent="0.25">
      <c r="B310" s="31"/>
      <c r="D310" s="23"/>
    </row>
    <row r="311" spans="2:4" ht="15.75" customHeight="1" x14ac:dyDescent="0.25">
      <c r="B311" s="31"/>
      <c r="D311" s="23"/>
    </row>
    <row r="312" spans="2:4" ht="15.75" customHeight="1" x14ac:dyDescent="0.25">
      <c r="B312" s="31"/>
      <c r="D312" s="23"/>
    </row>
    <row r="313" spans="2:4" ht="15.75" customHeight="1" x14ac:dyDescent="0.25">
      <c r="B313" s="31"/>
      <c r="D313" s="23"/>
    </row>
    <row r="314" spans="2:4" ht="15.75" customHeight="1" x14ac:dyDescent="0.25">
      <c r="B314" s="31"/>
      <c r="D314" s="23"/>
    </row>
    <row r="315" spans="2:4" ht="15.75" customHeight="1" x14ac:dyDescent="0.25">
      <c r="B315" s="31"/>
      <c r="D315" s="23"/>
    </row>
    <row r="316" spans="2:4" ht="15.75" customHeight="1" x14ac:dyDescent="0.25">
      <c r="B316" s="31"/>
      <c r="D316" s="23"/>
    </row>
    <row r="317" spans="2:4" ht="15.75" customHeight="1" x14ac:dyDescent="0.25">
      <c r="B317" s="31"/>
      <c r="D317" s="23"/>
    </row>
    <row r="318" spans="2:4" ht="15.75" customHeight="1" x14ac:dyDescent="0.25">
      <c r="B318" s="31"/>
      <c r="D318" s="23"/>
    </row>
    <row r="319" spans="2:4" ht="15.75" customHeight="1" x14ac:dyDescent="0.25">
      <c r="B319" s="31"/>
      <c r="D319" s="23"/>
    </row>
    <row r="320" spans="2:4" ht="15.75" customHeight="1" x14ac:dyDescent="0.25">
      <c r="B320" s="31"/>
      <c r="D320" s="23"/>
    </row>
    <row r="321" spans="2:4" ht="15.75" customHeight="1" x14ac:dyDescent="0.25">
      <c r="B321" s="31"/>
      <c r="D321" s="23"/>
    </row>
    <row r="322" spans="2:4" ht="15.75" customHeight="1" x14ac:dyDescent="0.25">
      <c r="B322" s="31"/>
      <c r="D322" s="23"/>
    </row>
    <row r="323" spans="2:4" ht="15.75" customHeight="1" x14ac:dyDescent="0.25">
      <c r="B323" s="31"/>
      <c r="D323" s="23"/>
    </row>
    <row r="324" spans="2:4" ht="15.75" customHeight="1" x14ac:dyDescent="0.25">
      <c r="B324" s="31"/>
      <c r="D324" s="23"/>
    </row>
    <row r="325" spans="2:4" ht="15.75" customHeight="1" x14ac:dyDescent="0.25">
      <c r="B325" s="31"/>
      <c r="D325" s="23"/>
    </row>
    <row r="326" spans="2:4" ht="15.75" customHeight="1" x14ac:dyDescent="0.25">
      <c r="B326" s="31"/>
      <c r="D326" s="23"/>
    </row>
    <row r="327" spans="2:4" ht="15.75" customHeight="1" x14ac:dyDescent="0.25">
      <c r="B327" s="31"/>
      <c r="D327" s="23"/>
    </row>
    <row r="328" spans="2:4" ht="15.75" customHeight="1" x14ac:dyDescent="0.25">
      <c r="B328" s="31"/>
      <c r="D328" s="23"/>
    </row>
    <row r="329" spans="2:4" ht="15.75" customHeight="1" x14ac:dyDescent="0.25">
      <c r="B329" s="31"/>
      <c r="D329" s="23"/>
    </row>
    <row r="330" spans="2:4" ht="15.75" customHeight="1" x14ac:dyDescent="0.25">
      <c r="B330" s="31"/>
      <c r="D330" s="23"/>
    </row>
    <row r="331" spans="2:4" ht="15.75" customHeight="1" x14ac:dyDescent="0.25">
      <c r="B331" s="31"/>
      <c r="D331" s="23"/>
    </row>
    <row r="332" spans="2:4" ht="15.75" customHeight="1" x14ac:dyDescent="0.25">
      <c r="B332" s="31"/>
      <c r="D332" s="23"/>
    </row>
    <row r="333" spans="2:4" ht="15.75" customHeight="1" x14ac:dyDescent="0.25">
      <c r="B333" s="31"/>
      <c r="D333" s="23"/>
    </row>
    <row r="334" spans="2:4" ht="15.75" customHeight="1" x14ac:dyDescent="0.25">
      <c r="B334" s="31"/>
      <c r="D334" s="23"/>
    </row>
    <row r="335" spans="2:4" ht="15.75" customHeight="1" x14ac:dyDescent="0.25">
      <c r="B335" s="31"/>
      <c r="D335" s="23"/>
    </row>
    <row r="336" spans="2:4" ht="15.75" customHeight="1" x14ac:dyDescent="0.25">
      <c r="B336" s="31"/>
      <c r="D336" s="23"/>
    </row>
    <row r="337" spans="2:4" ht="15.75" customHeight="1" x14ac:dyDescent="0.25">
      <c r="B337" s="31"/>
      <c r="D337" s="23"/>
    </row>
    <row r="338" spans="2:4" ht="15.75" customHeight="1" x14ac:dyDescent="0.25">
      <c r="B338" s="31"/>
      <c r="D338" s="23"/>
    </row>
    <row r="339" spans="2:4" ht="15.75" customHeight="1" x14ac:dyDescent="0.25">
      <c r="B339" s="31"/>
      <c r="D339" s="23"/>
    </row>
    <row r="340" spans="2:4" ht="15.75" customHeight="1" x14ac:dyDescent="0.25">
      <c r="B340" s="31"/>
      <c r="D340" s="23"/>
    </row>
    <row r="341" spans="2:4" ht="15.75" customHeight="1" x14ac:dyDescent="0.25">
      <c r="B341" s="31"/>
      <c r="D341" s="23"/>
    </row>
    <row r="342" spans="2:4" ht="15.75" customHeight="1" x14ac:dyDescent="0.25">
      <c r="B342" s="31"/>
      <c r="D342" s="23"/>
    </row>
    <row r="343" spans="2:4" ht="15.75" customHeight="1" x14ac:dyDescent="0.25">
      <c r="B343" s="31"/>
      <c r="D343" s="23"/>
    </row>
    <row r="344" spans="2:4" ht="15.75" customHeight="1" x14ac:dyDescent="0.25">
      <c r="B344" s="31"/>
      <c r="D344" s="23"/>
    </row>
    <row r="345" spans="2:4" ht="15.75" customHeight="1" x14ac:dyDescent="0.25">
      <c r="B345" s="31"/>
      <c r="D345" s="23"/>
    </row>
    <row r="346" spans="2:4" ht="15.75" customHeight="1" x14ac:dyDescent="0.25">
      <c r="B346" s="31"/>
      <c r="D346" s="23"/>
    </row>
    <row r="347" spans="2:4" ht="15.75" customHeight="1" x14ac:dyDescent="0.25">
      <c r="B347" s="31"/>
      <c r="D347" s="23"/>
    </row>
    <row r="348" spans="2:4" ht="15.75" customHeight="1" x14ac:dyDescent="0.25">
      <c r="B348" s="31"/>
      <c r="D348" s="23"/>
    </row>
    <row r="349" spans="2:4" ht="15.75" customHeight="1" x14ac:dyDescent="0.25">
      <c r="B349" s="31"/>
      <c r="D349" s="23"/>
    </row>
    <row r="350" spans="2:4" ht="15.75" customHeight="1" x14ac:dyDescent="0.25">
      <c r="B350" s="31"/>
      <c r="D350" s="23"/>
    </row>
    <row r="351" spans="2:4" ht="15.75" customHeight="1" x14ac:dyDescent="0.25">
      <c r="B351" s="31"/>
      <c r="D351" s="23"/>
    </row>
    <row r="352" spans="2:4" ht="15.75" customHeight="1" x14ac:dyDescent="0.25">
      <c r="B352" s="31"/>
      <c r="D352" s="23"/>
    </row>
    <row r="353" spans="2:4" ht="15.75" customHeight="1" x14ac:dyDescent="0.25">
      <c r="B353" s="31"/>
      <c r="D353" s="23"/>
    </row>
    <row r="354" spans="2:4" ht="15.75" customHeight="1" x14ac:dyDescent="0.25">
      <c r="B354" s="31"/>
      <c r="D354" s="23"/>
    </row>
    <row r="355" spans="2:4" ht="15.75" customHeight="1" x14ac:dyDescent="0.25">
      <c r="B355" s="31"/>
      <c r="D355" s="23"/>
    </row>
    <row r="356" spans="2:4" ht="15.75" customHeight="1" x14ac:dyDescent="0.25">
      <c r="B356" s="31"/>
      <c r="D356" s="23"/>
    </row>
    <row r="357" spans="2:4" ht="15.75" customHeight="1" x14ac:dyDescent="0.25">
      <c r="B357" s="31"/>
      <c r="D357" s="23"/>
    </row>
    <row r="358" spans="2:4" ht="15.75" customHeight="1" x14ac:dyDescent="0.25">
      <c r="B358" s="31"/>
      <c r="D358" s="23"/>
    </row>
    <row r="359" spans="2:4" ht="15.75" customHeight="1" x14ac:dyDescent="0.25">
      <c r="B359" s="31"/>
      <c r="D359" s="23"/>
    </row>
    <row r="360" spans="2:4" ht="15.75" customHeight="1" x14ac:dyDescent="0.25">
      <c r="B360" s="31"/>
      <c r="D360" s="23"/>
    </row>
    <row r="361" spans="2:4" ht="15.75" customHeight="1" x14ac:dyDescent="0.25">
      <c r="B361" s="31"/>
      <c r="D361" s="23"/>
    </row>
    <row r="362" spans="2:4" ht="15.75" customHeight="1" x14ac:dyDescent="0.25">
      <c r="B362" s="31"/>
      <c r="D362" s="23"/>
    </row>
    <row r="363" spans="2:4" ht="15.75" customHeight="1" x14ac:dyDescent="0.25">
      <c r="B363" s="31"/>
      <c r="D363" s="23"/>
    </row>
    <row r="364" spans="2:4" ht="15.75" customHeight="1" x14ac:dyDescent="0.25">
      <c r="B364" s="31"/>
      <c r="D364" s="23"/>
    </row>
    <row r="365" spans="2:4" ht="15.75" customHeight="1" x14ac:dyDescent="0.25">
      <c r="B365" s="31"/>
      <c r="D365" s="23"/>
    </row>
    <row r="366" spans="2:4" ht="15.75" customHeight="1" x14ac:dyDescent="0.25">
      <c r="B366" s="31"/>
      <c r="D366" s="23"/>
    </row>
    <row r="367" spans="2:4" ht="15.75" customHeight="1" x14ac:dyDescent="0.25">
      <c r="B367" s="31"/>
      <c r="D367" s="23"/>
    </row>
    <row r="368" spans="2:4" ht="15.75" customHeight="1" x14ac:dyDescent="0.25">
      <c r="B368" s="31"/>
      <c r="D368" s="23"/>
    </row>
    <row r="369" spans="2:4" ht="15.75" customHeight="1" x14ac:dyDescent="0.25">
      <c r="B369" s="31"/>
      <c r="D369" s="23"/>
    </row>
    <row r="370" spans="2:4" ht="15.75" customHeight="1" x14ac:dyDescent="0.25">
      <c r="B370" s="31"/>
      <c r="D370" s="23"/>
    </row>
    <row r="371" spans="2:4" ht="15.75" customHeight="1" x14ac:dyDescent="0.25">
      <c r="B371" s="31"/>
      <c r="D371" s="23"/>
    </row>
    <row r="372" spans="2:4" ht="15.75" customHeight="1" x14ac:dyDescent="0.25">
      <c r="B372" s="31"/>
      <c r="D372" s="23"/>
    </row>
    <row r="373" spans="2:4" ht="15.75" customHeight="1" x14ac:dyDescent="0.25">
      <c r="B373" s="31"/>
      <c r="D373" s="23"/>
    </row>
    <row r="374" spans="2:4" ht="15.75" customHeight="1" x14ac:dyDescent="0.25">
      <c r="B374" s="31"/>
      <c r="D374" s="23"/>
    </row>
    <row r="375" spans="2:4" ht="15.75" customHeight="1" x14ac:dyDescent="0.25">
      <c r="B375" s="31"/>
      <c r="D375" s="23"/>
    </row>
    <row r="376" spans="2:4" ht="15.75" customHeight="1" x14ac:dyDescent="0.25">
      <c r="B376" s="31"/>
      <c r="D376" s="23"/>
    </row>
    <row r="377" spans="2:4" ht="15.75" customHeight="1" x14ac:dyDescent="0.25">
      <c r="B377" s="31"/>
      <c r="D377" s="23"/>
    </row>
    <row r="378" spans="2:4" ht="15.75" customHeight="1" x14ac:dyDescent="0.25">
      <c r="B378" s="31"/>
      <c r="D378" s="23"/>
    </row>
    <row r="379" spans="2:4" ht="15.75" customHeight="1" x14ac:dyDescent="0.25">
      <c r="B379" s="31"/>
      <c r="D379" s="23"/>
    </row>
    <row r="380" spans="2:4" ht="15.75" customHeight="1" x14ac:dyDescent="0.25">
      <c r="B380" s="31"/>
      <c r="D380" s="23"/>
    </row>
    <row r="381" spans="2:4" ht="15.75" customHeight="1" x14ac:dyDescent="0.25">
      <c r="B381" s="31"/>
      <c r="D381" s="23"/>
    </row>
    <row r="382" spans="2:4" ht="15.75" customHeight="1" x14ac:dyDescent="0.25">
      <c r="B382" s="31"/>
      <c r="D382" s="23"/>
    </row>
    <row r="383" spans="2:4" ht="15.75" customHeight="1" x14ac:dyDescent="0.25">
      <c r="B383" s="31"/>
      <c r="D383" s="23"/>
    </row>
    <row r="384" spans="2:4" ht="15.75" customHeight="1" x14ac:dyDescent="0.25">
      <c r="B384" s="31"/>
      <c r="D384" s="23"/>
    </row>
    <row r="385" spans="2:4" ht="15.75" customHeight="1" x14ac:dyDescent="0.25">
      <c r="B385" s="31"/>
      <c r="D385" s="23"/>
    </row>
    <row r="386" spans="2:4" ht="15.75" customHeight="1" x14ac:dyDescent="0.25">
      <c r="B386" s="31"/>
      <c r="D386" s="23"/>
    </row>
    <row r="387" spans="2:4" ht="15.75" customHeight="1" x14ac:dyDescent="0.25">
      <c r="B387" s="31"/>
      <c r="D387" s="23"/>
    </row>
    <row r="388" spans="2:4" ht="15.75" customHeight="1" x14ac:dyDescent="0.25">
      <c r="B388" s="31"/>
      <c r="D388" s="23"/>
    </row>
    <row r="389" spans="2:4" ht="15.75" customHeight="1" x14ac:dyDescent="0.25">
      <c r="B389" s="31"/>
      <c r="D389" s="23"/>
    </row>
    <row r="390" spans="2:4" ht="15.75" customHeight="1" x14ac:dyDescent="0.25">
      <c r="B390" s="31"/>
      <c r="D390" s="23"/>
    </row>
    <row r="391" spans="2:4" ht="15.75" customHeight="1" x14ac:dyDescent="0.25">
      <c r="B391" s="31"/>
      <c r="D391" s="23"/>
    </row>
    <row r="392" spans="2:4" ht="15.75" customHeight="1" x14ac:dyDescent="0.25">
      <c r="B392" s="31"/>
      <c r="D392" s="23"/>
    </row>
    <row r="393" spans="2:4" ht="15.75" customHeight="1" x14ac:dyDescent="0.25">
      <c r="B393" s="31"/>
      <c r="D393" s="23"/>
    </row>
    <row r="394" spans="2:4" ht="15.75" customHeight="1" x14ac:dyDescent="0.25">
      <c r="B394" s="31"/>
      <c r="D394" s="23"/>
    </row>
    <row r="395" spans="2:4" ht="15.75" customHeight="1" x14ac:dyDescent="0.25">
      <c r="B395" s="31"/>
      <c r="D395" s="23"/>
    </row>
    <row r="396" spans="2:4" ht="15.75" customHeight="1" x14ac:dyDescent="0.25">
      <c r="B396" s="31"/>
      <c r="D396" s="23"/>
    </row>
    <row r="397" spans="2:4" ht="15.75" customHeight="1" x14ac:dyDescent="0.25">
      <c r="B397" s="31"/>
      <c r="D397" s="23"/>
    </row>
    <row r="398" spans="2:4" ht="15.75" customHeight="1" x14ac:dyDescent="0.25">
      <c r="B398" s="31"/>
      <c r="D398" s="23"/>
    </row>
    <row r="399" spans="2:4" ht="15.75" customHeight="1" x14ac:dyDescent="0.25">
      <c r="B399" s="31"/>
      <c r="D399" s="23"/>
    </row>
    <row r="400" spans="2:4" ht="15.75" customHeight="1" x14ac:dyDescent="0.25">
      <c r="B400" s="31"/>
      <c r="D400" s="23"/>
    </row>
    <row r="401" spans="2:4" ht="15.75" customHeight="1" x14ac:dyDescent="0.25">
      <c r="B401" s="31"/>
      <c r="D401" s="23"/>
    </row>
    <row r="402" spans="2:4" ht="15.75" customHeight="1" x14ac:dyDescent="0.25">
      <c r="B402" s="31"/>
      <c r="D402" s="23"/>
    </row>
    <row r="403" spans="2:4" ht="15.75" customHeight="1" x14ac:dyDescent="0.25">
      <c r="B403" s="31"/>
      <c r="D403" s="23"/>
    </row>
    <row r="404" spans="2:4" ht="15.75" customHeight="1" x14ac:dyDescent="0.25">
      <c r="B404" s="31"/>
      <c r="D404" s="23"/>
    </row>
    <row r="405" spans="2:4" ht="15.75" customHeight="1" x14ac:dyDescent="0.25">
      <c r="B405" s="31"/>
      <c r="D405" s="23"/>
    </row>
    <row r="406" spans="2:4" ht="15.75" customHeight="1" x14ac:dyDescent="0.25">
      <c r="B406" s="31"/>
      <c r="D406" s="23"/>
    </row>
    <row r="407" spans="2:4" ht="15.75" customHeight="1" x14ac:dyDescent="0.25">
      <c r="B407" s="31"/>
      <c r="D407" s="23"/>
    </row>
    <row r="408" spans="2:4" ht="15.75" customHeight="1" x14ac:dyDescent="0.25">
      <c r="B408" s="31"/>
      <c r="D408" s="23"/>
    </row>
    <row r="409" spans="2:4" ht="15.75" customHeight="1" x14ac:dyDescent="0.25">
      <c r="B409" s="31"/>
      <c r="D409" s="23"/>
    </row>
    <row r="410" spans="2:4" ht="15.75" customHeight="1" x14ac:dyDescent="0.25">
      <c r="B410" s="31"/>
      <c r="D410" s="23"/>
    </row>
    <row r="411" spans="2:4" ht="15.75" customHeight="1" x14ac:dyDescent="0.25">
      <c r="B411" s="31"/>
      <c r="D411" s="23"/>
    </row>
    <row r="412" spans="2:4" ht="15.75" customHeight="1" x14ac:dyDescent="0.25">
      <c r="B412" s="31"/>
      <c r="D412" s="23"/>
    </row>
    <row r="413" spans="2:4" ht="15.75" customHeight="1" x14ac:dyDescent="0.25">
      <c r="B413" s="31"/>
      <c r="D413" s="23"/>
    </row>
    <row r="414" spans="2:4" ht="15.75" customHeight="1" x14ac:dyDescent="0.25">
      <c r="B414" s="31"/>
      <c r="D414" s="23"/>
    </row>
    <row r="415" spans="2:4" ht="15.75" customHeight="1" x14ac:dyDescent="0.25">
      <c r="B415" s="31"/>
      <c r="D415" s="23"/>
    </row>
    <row r="416" spans="2:4" ht="15.75" customHeight="1" x14ac:dyDescent="0.25">
      <c r="B416" s="31"/>
      <c r="D416" s="23"/>
    </row>
    <row r="417" spans="2:4" ht="15.75" customHeight="1" x14ac:dyDescent="0.25">
      <c r="B417" s="31"/>
      <c r="D417" s="23"/>
    </row>
    <row r="418" spans="2:4" ht="15.75" customHeight="1" x14ac:dyDescent="0.25">
      <c r="B418" s="31"/>
      <c r="D418" s="23"/>
    </row>
    <row r="419" spans="2:4" ht="15.75" customHeight="1" x14ac:dyDescent="0.25">
      <c r="B419" s="31"/>
      <c r="D419" s="23"/>
    </row>
    <row r="420" spans="2:4" ht="15.75" customHeight="1" x14ac:dyDescent="0.25">
      <c r="B420" s="31"/>
      <c r="D420" s="23"/>
    </row>
    <row r="421" spans="2:4" ht="15.75" customHeight="1" x14ac:dyDescent="0.25">
      <c r="B421" s="31"/>
      <c r="D421" s="23"/>
    </row>
    <row r="422" spans="2:4" ht="15.75" customHeight="1" x14ac:dyDescent="0.25">
      <c r="B422" s="31"/>
      <c r="D422" s="23"/>
    </row>
    <row r="423" spans="2:4" ht="15.75" customHeight="1" x14ac:dyDescent="0.25">
      <c r="B423" s="31"/>
      <c r="D423" s="23"/>
    </row>
    <row r="424" spans="2:4" ht="15.75" customHeight="1" x14ac:dyDescent="0.25">
      <c r="B424" s="31"/>
      <c r="D424" s="23"/>
    </row>
    <row r="425" spans="2:4" ht="15.75" customHeight="1" x14ac:dyDescent="0.25">
      <c r="B425" s="31"/>
      <c r="D425" s="23"/>
    </row>
    <row r="426" spans="2:4" ht="15.75" customHeight="1" x14ac:dyDescent="0.25">
      <c r="B426" s="31"/>
      <c r="D426" s="23"/>
    </row>
    <row r="427" spans="2:4" ht="15.75" customHeight="1" x14ac:dyDescent="0.25">
      <c r="B427" s="31"/>
      <c r="D427" s="23"/>
    </row>
    <row r="428" spans="2:4" ht="15.75" customHeight="1" x14ac:dyDescent="0.25">
      <c r="B428" s="31"/>
      <c r="D428" s="23"/>
    </row>
    <row r="429" spans="2:4" ht="15.75" customHeight="1" x14ac:dyDescent="0.25">
      <c r="B429" s="31"/>
      <c r="D429" s="23"/>
    </row>
    <row r="430" spans="2:4" ht="15.75" customHeight="1" x14ac:dyDescent="0.25">
      <c r="B430" s="31"/>
      <c r="D430" s="23"/>
    </row>
    <row r="431" spans="2:4" ht="15.75" customHeight="1" x14ac:dyDescent="0.25">
      <c r="B431" s="31"/>
      <c r="D431" s="23"/>
    </row>
    <row r="432" spans="2:4" ht="15.75" customHeight="1" x14ac:dyDescent="0.25">
      <c r="B432" s="31"/>
      <c r="D432" s="23"/>
    </row>
    <row r="433" spans="2:4" ht="15.75" customHeight="1" x14ac:dyDescent="0.25">
      <c r="B433" s="31"/>
      <c r="D433" s="23"/>
    </row>
    <row r="434" spans="2:4" ht="15.75" customHeight="1" x14ac:dyDescent="0.25">
      <c r="B434" s="31"/>
      <c r="D434" s="23"/>
    </row>
    <row r="435" spans="2:4" ht="15.75" customHeight="1" x14ac:dyDescent="0.25">
      <c r="B435" s="31"/>
      <c r="D435" s="23"/>
    </row>
    <row r="436" spans="2:4" ht="15.75" customHeight="1" x14ac:dyDescent="0.25">
      <c r="B436" s="31"/>
      <c r="D436" s="23"/>
    </row>
    <row r="437" spans="2:4" ht="15.75" customHeight="1" x14ac:dyDescent="0.25">
      <c r="B437" s="31"/>
      <c r="D437" s="23"/>
    </row>
    <row r="438" spans="2:4" ht="15.75" customHeight="1" x14ac:dyDescent="0.25">
      <c r="B438" s="31"/>
      <c r="D438" s="23"/>
    </row>
    <row r="439" spans="2:4" ht="15.75" customHeight="1" x14ac:dyDescent="0.25">
      <c r="B439" s="31"/>
      <c r="D439" s="23"/>
    </row>
    <row r="440" spans="2:4" ht="15.75" customHeight="1" x14ac:dyDescent="0.25">
      <c r="B440" s="31"/>
      <c r="D440" s="23"/>
    </row>
    <row r="441" spans="2:4" ht="15.75" customHeight="1" x14ac:dyDescent="0.25">
      <c r="B441" s="31"/>
      <c r="D441" s="23"/>
    </row>
    <row r="442" spans="2:4" ht="15.75" customHeight="1" x14ac:dyDescent="0.25">
      <c r="B442" s="31"/>
      <c r="D442" s="23"/>
    </row>
    <row r="443" spans="2:4" ht="15.75" customHeight="1" x14ac:dyDescent="0.25">
      <c r="B443" s="31"/>
      <c r="D443" s="23"/>
    </row>
    <row r="444" spans="2:4" ht="15.75" customHeight="1" x14ac:dyDescent="0.25">
      <c r="B444" s="31"/>
      <c r="D444" s="23"/>
    </row>
    <row r="445" spans="2:4" ht="15.75" customHeight="1" x14ac:dyDescent="0.25">
      <c r="B445" s="31"/>
      <c r="D445" s="23"/>
    </row>
    <row r="446" spans="2:4" ht="15.75" customHeight="1" x14ac:dyDescent="0.25">
      <c r="B446" s="31"/>
      <c r="D446" s="23"/>
    </row>
    <row r="447" spans="2:4" ht="15.75" customHeight="1" x14ac:dyDescent="0.25">
      <c r="B447" s="31"/>
      <c r="D447" s="23"/>
    </row>
    <row r="448" spans="2:4" ht="15.75" customHeight="1" x14ac:dyDescent="0.25">
      <c r="B448" s="31"/>
      <c r="D448" s="23"/>
    </row>
    <row r="449" spans="2:4" ht="15.75" customHeight="1" x14ac:dyDescent="0.25">
      <c r="B449" s="31"/>
      <c r="D449" s="23"/>
    </row>
    <row r="450" spans="2:4" ht="15.75" customHeight="1" x14ac:dyDescent="0.25">
      <c r="B450" s="31"/>
      <c r="D450" s="23"/>
    </row>
    <row r="451" spans="2:4" ht="15.75" customHeight="1" x14ac:dyDescent="0.25">
      <c r="B451" s="31"/>
      <c r="D451" s="23"/>
    </row>
    <row r="452" spans="2:4" ht="15.75" customHeight="1" x14ac:dyDescent="0.25">
      <c r="B452" s="31"/>
      <c r="D452" s="23"/>
    </row>
    <row r="453" spans="2:4" ht="15.75" customHeight="1" x14ac:dyDescent="0.25">
      <c r="B453" s="31"/>
      <c r="D453" s="23"/>
    </row>
    <row r="454" spans="2:4" ht="15.75" customHeight="1" x14ac:dyDescent="0.25">
      <c r="B454" s="31"/>
      <c r="D454" s="23"/>
    </row>
    <row r="455" spans="2:4" ht="15.75" customHeight="1" x14ac:dyDescent="0.25">
      <c r="B455" s="31"/>
      <c r="D455" s="23"/>
    </row>
    <row r="456" spans="2:4" ht="15.75" customHeight="1" x14ac:dyDescent="0.25">
      <c r="B456" s="31"/>
      <c r="D456" s="23"/>
    </row>
    <row r="457" spans="2:4" ht="15.75" customHeight="1" x14ac:dyDescent="0.25">
      <c r="B457" s="31"/>
      <c r="D457" s="23"/>
    </row>
    <row r="458" spans="2:4" ht="15.75" customHeight="1" x14ac:dyDescent="0.25">
      <c r="B458" s="31"/>
      <c r="D458" s="23"/>
    </row>
    <row r="459" spans="2:4" ht="15.75" customHeight="1" x14ac:dyDescent="0.25">
      <c r="B459" s="31"/>
      <c r="D459" s="23"/>
    </row>
    <row r="460" spans="2:4" ht="15.75" customHeight="1" x14ac:dyDescent="0.25">
      <c r="B460" s="31"/>
      <c r="D460" s="23"/>
    </row>
    <row r="461" spans="2:4" ht="15.75" customHeight="1" x14ac:dyDescent="0.25">
      <c r="B461" s="31"/>
      <c r="D461" s="23"/>
    </row>
    <row r="462" spans="2:4" ht="15.75" customHeight="1" x14ac:dyDescent="0.25">
      <c r="B462" s="31"/>
      <c r="D462" s="23"/>
    </row>
    <row r="463" spans="2:4" ht="15.75" customHeight="1" x14ac:dyDescent="0.25">
      <c r="B463" s="31"/>
      <c r="D463" s="23"/>
    </row>
    <row r="464" spans="2:4" ht="15.75" customHeight="1" x14ac:dyDescent="0.25">
      <c r="B464" s="31"/>
      <c r="D464" s="23"/>
    </row>
    <row r="465" spans="2:4" ht="15.75" customHeight="1" x14ac:dyDescent="0.25">
      <c r="B465" s="31"/>
      <c r="D465" s="23"/>
    </row>
    <row r="466" spans="2:4" ht="15.75" customHeight="1" x14ac:dyDescent="0.25">
      <c r="B466" s="31"/>
      <c r="D466" s="23"/>
    </row>
    <row r="467" spans="2:4" ht="15.75" customHeight="1" x14ac:dyDescent="0.25">
      <c r="B467" s="31"/>
      <c r="D467" s="23"/>
    </row>
    <row r="468" spans="2:4" ht="15.75" customHeight="1" x14ac:dyDescent="0.25">
      <c r="B468" s="31"/>
      <c r="D468" s="23"/>
    </row>
    <row r="469" spans="2:4" ht="15.75" customHeight="1" x14ac:dyDescent="0.25">
      <c r="B469" s="31"/>
      <c r="D469" s="23"/>
    </row>
    <row r="470" spans="2:4" ht="15.75" customHeight="1" x14ac:dyDescent="0.25">
      <c r="B470" s="31"/>
      <c r="D470" s="23"/>
    </row>
    <row r="471" spans="2:4" ht="15.75" customHeight="1" x14ac:dyDescent="0.25">
      <c r="B471" s="31"/>
      <c r="D471" s="23"/>
    </row>
    <row r="472" spans="2:4" ht="15.75" customHeight="1" x14ac:dyDescent="0.25">
      <c r="B472" s="31"/>
      <c r="D472" s="23"/>
    </row>
    <row r="473" spans="2:4" ht="15.75" customHeight="1" x14ac:dyDescent="0.25">
      <c r="B473" s="31"/>
      <c r="D473" s="23"/>
    </row>
    <row r="474" spans="2:4" ht="15.75" customHeight="1" x14ac:dyDescent="0.25">
      <c r="B474" s="31"/>
      <c r="D474" s="23"/>
    </row>
    <row r="475" spans="2:4" ht="15.75" customHeight="1" x14ac:dyDescent="0.25">
      <c r="B475" s="31"/>
      <c r="D475" s="23"/>
    </row>
    <row r="476" spans="2:4" ht="15.75" customHeight="1" x14ac:dyDescent="0.25">
      <c r="B476" s="31"/>
      <c r="D476" s="23"/>
    </row>
    <row r="477" spans="2:4" ht="15.75" customHeight="1" x14ac:dyDescent="0.25">
      <c r="B477" s="31"/>
      <c r="D477" s="23"/>
    </row>
    <row r="478" spans="2:4" ht="15.75" customHeight="1" x14ac:dyDescent="0.25">
      <c r="B478" s="31"/>
      <c r="D478" s="23"/>
    </row>
    <row r="479" spans="2:4" ht="15.75" customHeight="1" x14ac:dyDescent="0.25">
      <c r="B479" s="31"/>
      <c r="D479" s="23"/>
    </row>
    <row r="480" spans="2:4" ht="15.75" customHeight="1" x14ac:dyDescent="0.25">
      <c r="B480" s="31"/>
      <c r="D480" s="23"/>
    </row>
    <row r="481" spans="2:4" ht="15.75" customHeight="1" x14ac:dyDescent="0.25">
      <c r="B481" s="31"/>
      <c r="D481" s="23"/>
    </row>
    <row r="482" spans="2:4" ht="15.75" customHeight="1" x14ac:dyDescent="0.25">
      <c r="B482" s="31"/>
      <c r="D482" s="23"/>
    </row>
    <row r="483" spans="2:4" ht="15.75" customHeight="1" x14ac:dyDescent="0.25">
      <c r="B483" s="31"/>
      <c r="D483" s="23"/>
    </row>
    <row r="484" spans="2:4" ht="15.75" customHeight="1" x14ac:dyDescent="0.25">
      <c r="B484" s="31"/>
      <c r="D484" s="23"/>
    </row>
    <row r="485" spans="2:4" ht="15.75" customHeight="1" x14ac:dyDescent="0.25">
      <c r="B485" s="31"/>
      <c r="D485" s="23"/>
    </row>
    <row r="486" spans="2:4" ht="15.75" customHeight="1" x14ac:dyDescent="0.25">
      <c r="B486" s="31"/>
      <c r="D486" s="23"/>
    </row>
    <row r="487" spans="2:4" ht="15.75" customHeight="1" x14ac:dyDescent="0.25">
      <c r="B487" s="31"/>
      <c r="D487" s="23"/>
    </row>
    <row r="488" spans="2:4" ht="15.75" customHeight="1" x14ac:dyDescent="0.25">
      <c r="B488" s="31"/>
      <c r="D488" s="23"/>
    </row>
    <row r="489" spans="2:4" ht="15.75" customHeight="1" x14ac:dyDescent="0.25">
      <c r="B489" s="31"/>
      <c r="D489" s="23"/>
    </row>
    <row r="490" spans="2:4" ht="15.75" customHeight="1" x14ac:dyDescent="0.25">
      <c r="B490" s="31"/>
      <c r="D490" s="23"/>
    </row>
    <row r="491" spans="2:4" ht="15.75" customHeight="1" x14ac:dyDescent="0.25">
      <c r="B491" s="31"/>
      <c r="D491" s="23"/>
    </row>
    <row r="492" spans="2:4" ht="15.75" customHeight="1" x14ac:dyDescent="0.25">
      <c r="B492" s="31"/>
      <c r="D492" s="23"/>
    </row>
    <row r="493" spans="2:4" ht="15.75" customHeight="1" x14ac:dyDescent="0.25">
      <c r="B493" s="31"/>
      <c r="D493" s="23"/>
    </row>
    <row r="494" spans="2:4" ht="15.75" customHeight="1" x14ac:dyDescent="0.25">
      <c r="B494" s="31"/>
      <c r="D494" s="23"/>
    </row>
    <row r="495" spans="2:4" ht="15.75" customHeight="1" x14ac:dyDescent="0.25">
      <c r="B495" s="31"/>
      <c r="D495" s="23"/>
    </row>
    <row r="496" spans="2:4" ht="15.75" customHeight="1" x14ac:dyDescent="0.25">
      <c r="B496" s="31"/>
      <c r="D496" s="23"/>
    </row>
    <row r="497" spans="2:4" ht="15.75" customHeight="1" x14ac:dyDescent="0.25">
      <c r="B497" s="31"/>
      <c r="D497" s="23"/>
    </row>
    <row r="498" spans="2:4" ht="15.75" customHeight="1" x14ac:dyDescent="0.25">
      <c r="B498" s="31"/>
      <c r="D498" s="23"/>
    </row>
    <row r="499" spans="2:4" ht="15.75" customHeight="1" x14ac:dyDescent="0.25">
      <c r="B499" s="31"/>
      <c r="D499" s="23"/>
    </row>
    <row r="500" spans="2:4" ht="15.75" customHeight="1" x14ac:dyDescent="0.25">
      <c r="B500" s="31"/>
      <c r="D500" s="23"/>
    </row>
    <row r="501" spans="2:4" ht="15.75" customHeight="1" x14ac:dyDescent="0.25">
      <c r="B501" s="31"/>
      <c r="D501" s="23"/>
    </row>
    <row r="502" spans="2:4" ht="15.75" customHeight="1" x14ac:dyDescent="0.25">
      <c r="B502" s="31"/>
      <c r="D502" s="23"/>
    </row>
    <row r="503" spans="2:4" ht="15.75" customHeight="1" x14ac:dyDescent="0.25">
      <c r="B503" s="31"/>
      <c r="D503" s="23"/>
    </row>
    <row r="504" spans="2:4" ht="15.75" customHeight="1" x14ac:dyDescent="0.25">
      <c r="B504" s="31"/>
      <c r="D504" s="23"/>
    </row>
    <row r="505" spans="2:4" ht="15.75" customHeight="1" x14ac:dyDescent="0.25">
      <c r="B505" s="31"/>
      <c r="D505" s="23"/>
    </row>
    <row r="506" spans="2:4" ht="15.75" customHeight="1" x14ac:dyDescent="0.25">
      <c r="B506" s="31"/>
      <c r="D506" s="23"/>
    </row>
    <row r="507" spans="2:4" ht="15.75" customHeight="1" x14ac:dyDescent="0.25">
      <c r="B507" s="31"/>
      <c r="D507" s="23"/>
    </row>
    <row r="508" spans="2:4" ht="15.75" customHeight="1" x14ac:dyDescent="0.25">
      <c r="B508" s="31"/>
      <c r="D508" s="23"/>
    </row>
    <row r="509" spans="2:4" ht="15.75" customHeight="1" x14ac:dyDescent="0.25">
      <c r="B509" s="31"/>
      <c r="D509" s="23"/>
    </row>
    <row r="510" spans="2:4" ht="15.75" customHeight="1" x14ac:dyDescent="0.25">
      <c r="B510" s="31"/>
      <c r="D510" s="23"/>
    </row>
    <row r="511" spans="2:4" ht="15.75" customHeight="1" x14ac:dyDescent="0.25">
      <c r="B511" s="31"/>
      <c r="D511" s="23"/>
    </row>
    <row r="512" spans="2:4" ht="15.75" customHeight="1" x14ac:dyDescent="0.25">
      <c r="B512" s="31"/>
      <c r="D512" s="23"/>
    </row>
    <row r="513" spans="2:4" ht="15.75" customHeight="1" x14ac:dyDescent="0.25">
      <c r="B513" s="31"/>
      <c r="D513" s="23"/>
    </row>
    <row r="514" spans="2:4" ht="15.75" customHeight="1" x14ac:dyDescent="0.25">
      <c r="B514" s="31"/>
      <c r="D514" s="23"/>
    </row>
    <row r="515" spans="2:4" ht="15.75" customHeight="1" x14ac:dyDescent="0.25">
      <c r="B515" s="31"/>
      <c r="D515" s="23"/>
    </row>
    <row r="516" spans="2:4" ht="15.75" customHeight="1" x14ac:dyDescent="0.25">
      <c r="B516" s="31"/>
      <c r="D516" s="23"/>
    </row>
    <row r="517" spans="2:4" ht="15.75" customHeight="1" x14ac:dyDescent="0.25">
      <c r="B517" s="31"/>
      <c r="D517" s="23"/>
    </row>
    <row r="518" spans="2:4" ht="15.75" customHeight="1" x14ac:dyDescent="0.25">
      <c r="B518" s="31"/>
      <c r="D518" s="23"/>
    </row>
    <row r="519" spans="2:4" ht="15.75" customHeight="1" x14ac:dyDescent="0.25">
      <c r="B519" s="31"/>
      <c r="D519" s="23"/>
    </row>
    <row r="520" spans="2:4" ht="15.75" customHeight="1" x14ac:dyDescent="0.25">
      <c r="B520" s="31"/>
      <c r="D520" s="23"/>
    </row>
    <row r="521" spans="2:4" ht="15.75" customHeight="1" x14ac:dyDescent="0.25">
      <c r="B521" s="31"/>
      <c r="D521" s="23"/>
    </row>
    <row r="522" spans="2:4" ht="15.75" customHeight="1" x14ac:dyDescent="0.25">
      <c r="B522" s="31"/>
      <c r="D522" s="23"/>
    </row>
    <row r="523" spans="2:4" ht="15.75" customHeight="1" x14ac:dyDescent="0.25">
      <c r="B523" s="31"/>
      <c r="D523" s="23"/>
    </row>
    <row r="524" spans="2:4" ht="15.75" customHeight="1" x14ac:dyDescent="0.25">
      <c r="B524" s="31"/>
      <c r="D524" s="23"/>
    </row>
    <row r="525" spans="2:4" ht="15.75" customHeight="1" x14ac:dyDescent="0.25">
      <c r="B525" s="31"/>
      <c r="D525" s="23"/>
    </row>
    <row r="526" spans="2:4" ht="15.75" customHeight="1" x14ac:dyDescent="0.25">
      <c r="B526" s="31"/>
      <c r="D526" s="23"/>
    </row>
    <row r="527" spans="2:4" ht="15.75" customHeight="1" x14ac:dyDescent="0.25">
      <c r="B527" s="31"/>
      <c r="D527" s="23"/>
    </row>
    <row r="528" spans="2:4" ht="15.75" customHeight="1" x14ac:dyDescent="0.25">
      <c r="B528" s="31"/>
      <c r="D528" s="23"/>
    </row>
    <row r="529" spans="2:4" ht="15.75" customHeight="1" x14ac:dyDescent="0.25">
      <c r="B529" s="31"/>
      <c r="D529" s="23"/>
    </row>
    <row r="530" spans="2:4" ht="15.75" customHeight="1" x14ac:dyDescent="0.25">
      <c r="B530" s="31"/>
      <c r="D530" s="23"/>
    </row>
    <row r="531" spans="2:4" ht="15.75" customHeight="1" x14ac:dyDescent="0.25">
      <c r="B531" s="31"/>
      <c r="D531" s="23"/>
    </row>
    <row r="532" spans="2:4" ht="15.75" customHeight="1" x14ac:dyDescent="0.25">
      <c r="B532" s="31"/>
      <c r="D532" s="23"/>
    </row>
    <row r="533" spans="2:4" ht="15.75" customHeight="1" x14ac:dyDescent="0.25">
      <c r="B533" s="31"/>
      <c r="D533" s="23"/>
    </row>
    <row r="534" spans="2:4" ht="15.75" customHeight="1" x14ac:dyDescent="0.25">
      <c r="B534" s="31"/>
      <c r="D534" s="23"/>
    </row>
    <row r="535" spans="2:4" ht="15.75" customHeight="1" x14ac:dyDescent="0.25">
      <c r="B535" s="31"/>
      <c r="D535" s="23"/>
    </row>
    <row r="536" spans="2:4" ht="15.75" customHeight="1" x14ac:dyDescent="0.25">
      <c r="B536" s="31"/>
      <c r="D536" s="23"/>
    </row>
    <row r="537" spans="2:4" ht="15.75" customHeight="1" x14ac:dyDescent="0.25">
      <c r="B537" s="31"/>
      <c r="D537" s="23"/>
    </row>
    <row r="538" spans="2:4" ht="15.75" customHeight="1" x14ac:dyDescent="0.25">
      <c r="B538" s="31"/>
      <c r="D538" s="23"/>
    </row>
    <row r="539" spans="2:4" ht="15.75" customHeight="1" x14ac:dyDescent="0.25">
      <c r="B539" s="31"/>
      <c r="D539" s="23"/>
    </row>
    <row r="540" spans="2:4" ht="15.75" customHeight="1" x14ac:dyDescent="0.25">
      <c r="B540" s="31"/>
      <c r="D540" s="23"/>
    </row>
    <row r="541" spans="2:4" ht="15.75" customHeight="1" x14ac:dyDescent="0.25">
      <c r="B541" s="31"/>
      <c r="D541" s="23"/>
    </row>
    <row r="542" spans="2:4" ht="15.75" customHeight="1" x14ac:dyDescent="0.25">
      <c r="B542" s="31"/>
      <c r="D542" s="23"/>
    </row>
    <row r="543" spans="2:4" ht="15.75" customHeight="1" x14ac:dyDescent="0.25">
      <c r="B543" s="31"/>
      <c r="D543" s="23"/>
    </row>
    <row r="544" spans="2:4" ht="15.75" customHeight="1" x14ac:dyDescent="0.25">
      <c r="B544" s="31"/>
      <c r="D544" s="23"/>
    </row>
    <row r="545" spans="2:4" ht="15.75" customHeight="1" x14ac:dyDescent="0.25">
      <c r="B545" s="31"/>
      <c r="D545" s="23"/>
    </row>
    <row r="546" spans="2:4" ht="15.75" customHeight="1" x14ac:dyDescent="0.25">
      <c r="B546" s="31"/>
      <c r="D546" s="23"/>
    </row>
    <row r="547" spans="2:4" ht="15.75" customHeight="1" x14ac:dyDescent="0.25">
      <c r="B547" s="31"/>
      <c r="D547" s="23"/>
    </row>
    <row r="548" spans="2:4" ht="15.75" customHeight="1" x14ac:dyDescent="0.25">
      <c r="B548" s="31"/>
      <c r="D548" s="23"/>
    </row>
    <row r="549" spans="2:4" ht="15.75" customHeight="1" x14ac:dyDescent="0.25">
      <c r="B549" s="31"/>
      <c r="D549" s="23"/>
    </row>
    <row r="550" spans="2:4" ht="15.75" customHeight="1" x14ac:dyDescent="0.25">
      <c r="B550" s="31"/>
      <c r="D550" s="23"/>
    </row>
    <row r="551" spans="2:4" ht="15.75" customHeight="1" x14ac:dyDescent="0.25">
      <c r="B551" s="31"/>
      <c r="D551" s="23"/>
    </row>
    <row r="552" spans="2:4" ht="15.75" customHeight="1" x14ac:dyDescent="0.25">
      <c r="B552" s="31"/>
      <c r="D552" s="23"/>
    </row>
    <row r="553" spans="2:4" ht="15.75" customHeight="1" x14ac:dyDescent="0.25">
      <c r="B553" s="31"/>
      <c r="D553" s="23"/>
    </row>
    <row r="554" spans="2:4" ht="15.75" customHeight="1" x14ac:dyDescent="0.25">
      <c r="B554" s="31"/>
      <c r="D554" s="23"/>
    </row>
    <row r="555" spans="2:4" ht="15.75" customHeight="1" x14ac:dyDescent="0.25">
      <c r="B555" s="31"/>
      <c r="D555" s="23"/>
    </row>
    <row r="556" spans="2:4" ht="15.75" customHeight="1" x14ac:dyDescent="0.25">
      <c r="B556" s="31"/>
      <c r="D556" s="23"/>
    </row>
    <row r="557" spans="2:4" ht="15.75" customHeight="1" x14ac:dyDescent="0.25">
      <c r="B557" s="31"/>
      <c r="D557" s="23"/>
    </row>
    <row r="558" spans="2:4" ht="15.75" customHeight="1" x14ac:dyDescent="0.25">
      <c r="B558" s="31"/>
      <c r="D558" s="23"/>
    </row>
    <row r="559" spans="2:4" ht="15.75" customHeight="1" x14ac:dyDescent="0.25">
      <c r="B559" s="31"/>
      <c r="D559" s="23"/>
    </row>
    <row r="560" spans="2:4" ht="15.75" customHeight="1" x14ac:dyDescent="0.25">
      <c r="B560" s="31"/>
      <c r="D560" s="23"/>
    </row>
    <row r="561" spans="2:4" ht="15.75" customHeight="1" x14ac:dyDescent="0.25">
      <c r="B561" s="31"/>
      <c r="D561" s="23"/>
    </row>
    <row r="562" spans="2:4" ht="15.75" customHeight="1" x14ac:dyDescent="0.25">
      <c r="B562" s="31"/>
      <c r="D562" s="23"/>
    </row>
    <row r="563" spans="2:4" ht="15.75" customHeight="1" x14ac:dyDescent="0.25">
      <c r="B563" s="31"/>
      <c r="D563" s="23"/>
    </row>
    <row r="564" spans="2:4" ht="15.75" customHeight="1" x14ac:dyDescent="0.25">
      <c r="B564" s="31"/>
      <c r="D564" s="23"/>
    </row>
    <row r="565" spans="2:4" ht="15.75" customHeight="1" x14ac:dyDescent="0.25">
      <c r="B565" s="31"/>
      <c r="D565" s="23"/>
    </row>
    <row r="566" spans="2:4" ht="15.75" customHeight="1" x14ac:dyDescent="0.25">
      <c r="B566" s="31"/>
      <c r="D566" s="23"/>
    </row>
    <row r="567" spans="2:4" ht="15.75" customHeight="1" x14ac:dyDescent="0.25">
      <c r="B567" s="31"/>
      <c r="D567" s="23"/>
    </row>
    <row r="568" spans="2:4" ht="15.75" customHeight="1" x14ac:dyDescent="0.25">
      <c r="B568" s="31"/>
      <c r="D568" s="23"/>
    </row>
    <row r="569" spans="2:4" ht="15.75" customHeight="1" x14ac:dyDescent="0.25">
      <c r="B569" s="31"/>
      <c r="D569" s="23"/>
    </row>
    <row r="570" spans="2:4" ht="15.75" customHeight="1" x14ac:dyDescent="0.25">
      <c r="B570" s="31"/>
      <c r="D570" s="23"/>
    </row>
    <row r="571" spans="2:4" ht="15.75" customHeight="1" x14ac:dyDescent="0.25">
      <c r="B571" s="31"/>
      <c r="D571" s="23"/>
    </row>
    <row r="572" spans="2:4" ht="15.75" customHeight="1" x14ac:dyDescent="0.25">
      <c r="B572" s="31"/>
      <c r="D572" s="23"/>
    </row>
    <row r="573" spans="2:4" ht="15.75" customHeight="1" x14ac:dyDescent="0.25">
      <c r="B573" s="31"/>
      <c r="D573" s="23"/>
    </row>
    <row r="574" spans="2:4" ht="15.75" customHeight="1" x14ac:dyDescent="0.25">
      <c r="B574" s="31"/>
      <c r="D574" s="23"/>
    </row>
    <row r="575" spans="2:4" ht="15.75" customHeight="1" x14ac:dyDescent="0.25">
      <c r="B575" s="31"/>
      <c r="D575" s="23"/>
    </row>
    <row r="576" spans="2:4" ht="15.75" customHeight="1" x14ac:dyDescent="0.25">
      <c r="B576" s="31"/>
      <c r="D576" s="23"/>
    </row>
    <row r="577" spans="2:4" ht="15.75" customHeight="1" x14ac:dyDescent="0.25">
      <c r="B577" s="31"/>
      <c r="D577" s="23"/>
    </row>
    <row r="578" spans="2:4" ht="15.75" customHeight="1" x14ac:dyDescent="0.25">
      <c r="B578" s="31"/>
      <c r="D578" s="23"/>
    </row>
    <row r="579" spans="2:4" ht="15.75" customHeight="1" x14ac:dyDescent="0.25">
      <c r="B579" s="31"/>
      <c r="D579" s="23"/>
    </row>
    <row r="580" spans="2:4" ht="15.75" customHeight="1" x14ac:dyDescent="0.25">
      <c r="B580" s="31"/>
      <c r="D580" s="23"/>
    </row>
    <row r="581" spans="2:4" ht="15.75" customHeight="1" x14ac:dyDescent="0.25">
      <c r="B581" s="31"/>
      <c r="D581" s="23"/>
    </row>
    <row r="582" spans="2:4" ht="15.75" customHeight="1" x14ac:dyDescent="0.25">
      <c r="B582" s="31"/>
      <c r="D582" s="23"/>
    </row>
    <row r="583" spans="2:4" ht="15.75" customHeight="1" x14ac:dyDescent="0.25">
      <c r="B583" s="31"/>
      <c r="D583" s="23"/>
    </row>
    <row r="584" spans="2:4" ht="15.75" customHeight="1" x14ac:dyDescent="0.25">
      <c r="B584" s="31"/>
      <c r="D584" s="23"/>
    </row>
    <row r="585" spans="2:4" ht="15.75" customHeight="1" x14ac:dyDescent="0.25">
      <c r="B585" s="31"/>
      <c r="D585" s="23"/>
    </row>
    <row r="586" spans="2:4" ht="15.75" customHeight="1" x14ac:dyDescent="0.25">
      <c r="B586" s="31"/>
      <c r="D586" s="23"/>
    </row>
    <row r="587" spans="2:4" ht="15.75" customHeight="1" x14ac:dyDescent="0.25">
      <c r="B587" s="31"/>
      <c r="D587" s="23"/>
    </row>
    <row r="588" spans="2:4" ht="15.75" customHeight="1" x14ac:dyDescent="0.25">
      <c r="B588" s="31"/>
      <c r="D588" s="23"/>
    </row>
    <row r="589" spans="2:4" ht="15.75" customHeight="1" x14ac:dyDescent="0.25">
      <c r="B589" s="31"/>
      <c r="D589" s="23"/>
    </row>
    <row r="590" spans="2:4" ht="15.75" customHeight="1" x14ac:dyDescent="0.25">
      <c r="B590" s="31"/>
      <c r="D590" s="23"/>
    </row>
    <row r="591" spans="2:4" ht="15.75" customHeight="1" x14ac:dyDescent="0.25">
      <c r="B591" s="31"/>
      <c r="D591" s="23"/>
    </row>
    <row r="592" spans="2:4" ht="15.75" customHeight="1" x14ac:dyDescent="0.25">
      <c r="B592" s="31"/>
      <c r="D592" s="23"/>
    </row>
    <row r="593" spans="2:4" ht="15.75" customHeight="1" x14ac:dyDescent="0.25">
      <c r="B593" s="31"/>
      <c r="D593" s="23"/>
    </row>
    <row r="594" spans="2:4" ht="15.75" customHeight="1" x14ac:dyDescent="0.25">
      <c r="B594" s="31"/>
      <c r="D594" s="23"/>
    </row>
    <row r="595" spans="2:4" ht="15.75" customHeight="1" x14ac:dyDescent="0.25">
      <c r="B595" s="31"/>
      <c r="D595" s="23"/>
    </row>
    <row r="596" spans="2:4" ht="15.75" customHeight="1" x14ac:dyDescent="0.25">
      <c r="B596" s="31"/>
      <c r="D596" s="23"/>
    </row>
    <row r="597" spans="2:4" ht="15.75" customHeight="1" x14ac:dyDescent="0.25">
      <c r="B597" s="31"/>
      <c r="D597" s="23"/>
    </row>
    <row r="598" spans="2:4" ht="15.75" customHeight="1" x14ac:dyDescent="0.25">
      <c r="B598" s="31"/>
      <c r="D598" s="23"/>
    </row>
    <row r="599" spans="2:4" ht="15.75" customHeight="1" x14ac:dyDescent="0.25">
      <c r="B599" s="31"/>
      <c r="D599" s="23"/>
    </row>
    <row r="600" spans="2:4" ht="15.75" customHeight="1" x14ac:dyDescent="0.25">
      <c r="B600" s="31"/>
      <c r="D600" s="23"/>
    </row>
    <row r="601" spans="2:4" ht="15.75" customHeight="1" x14ac:dyDescent="0.25">
      <c r="B601" s="31"/>
      <c r="D601" s="23"/>
    </row>
    <row r="602" spans="2:4" ht="15.75" customHeight="1" x14ac:dyDescent="0.25">
      <c r="B602" s="31"/>
      <c r="D602" s="23"/>
    </row>
    <row r="603" spans="2:4" ht="15.75" customHeight="1" x14ac:dyDescent="0.25">
      <c r="B603" s="31"/>
      <c r="D603" s="23"/>
    </row>
    <row r="604" spans="2:4" ht="15.75" customHeight="1" x14ac:dyDescent="0.25">
      <c r="B604" s="31"/>
      <c r="D604" s="23"/>
    </row>
    <row r="605" spans="2:4" ht="15.75" customHeight="1" x14ac:dyDescent="0.25">
      <c r="B605" s="31"/>
      <c r="D605" s="23"/>
    </row>
    <row r="606" spans="2:4" ht="15.75" customHeight="1" x14ac:dyDescent="0.25">
      <c r="B606" s="31"/>
      <c r="D606" s="23"/>
    </row>
    <row r="607" spans="2:4" ht="15.75" customHeight="1" x14ac:dyDescent="0.25">
      <c r="B607" s="31"/>
      <c r="D607" s="23"/>
    </row>
    <row r="608" spans="2:4" ht="15.75" customHeight="1" x14ac:dyDescent="0.25">
      <c r="B608" s="31"/>
      <c r="D608" s="23"/>
    </row>
    <row r="609" spans="2:4" ht="15.75" customHeight="1" x14ac:dyDescent="0.25">
      <c r="B609" s="31"/>
      <c r="D609" s="23"/>
    </row>
    <row r="610" spans="2:4" ht="15.75" customHeight="1" x14ac:dyDescent="0.25">
      <c r="B610" s="31"/>
      <c r="D610" s="23"/>
    </row>
    <row r="611" spans="2:4" ht="15.75" customHeight="1" x14ac:dyDescent="0.25">
      <c r="B611" s="31"/>
      <c r="D611" s="23"/>
    </row>
    <row r="612" spans="2:4" ht="15.75" customHeight="1" x14ac:dyDescent="0.25">
      <c r="B612" s="31"/>
      <c r="D612" s="23"/>
    </row>
    <row r="613" spans="2:4" ht="15.75" customHeight="1" x14ac:dyDescent="0.25">
      <c r="B613" s="31"/>
      <c r="D613" s="23"/>
    </row>
    <row r="614" spans="2:4" ht="15.75" customHeight="1" x14ac:dyDescent="0.25">
      <c r="B614" s="31"/>
      <c r="D614" s="23"/>
    </row>
    <row r="615" spans="2:4" ht="15.75" customHeight="1" x14ac:dyDescent="0.25">
      <c r="B615" s="31"/>
      <c r="D615" s="23"/>
    </row>
    <row r="616" spans="2:4" ht="15.75" customHeight="1" x14ac:dyDescent="0.25">
      <c r="B616" s="31"/>
      <c r="D616" s="23"/>
    </row>
    <row r="617" spans="2:4" ht="15.75" customHeight="1" x14ac:dyDescent="0.25">
      <c r="B617" s="31"/>
      <c r="D617" s="23"/>
    </row>
    <row r="618" spans="2:4" ht="15.75" customHeight="1" x14ac:dyDescent="0.25">
      <c r="B618" s="31"/>
      <c r="D618" s="23"/>
    </row>
    <row r="619" spans="2:4" ht="15.75" customHeight="1" x14ac:dyDescent="0.25">
      <c r="B619" s="31"/>
      <c r="D619" s="23"/>
    </row>
    <row r="620" spans="2:4" ht="15.75" customHeight="1" x14ac:dyDescent="0.25">
      <c r="B620" s="31"/>
      <c r="D620" s="23"/>
    </row>
    <row r="621" spans="2:4" ht="15.75" customHeight="1" x14ac:dyDescent="0.25">
      <c r="B621" s="31"/>
      <c r="D621" s="23"/>
    </row>
    <row r="622" spans="2:4" ht="15.75" customHeight="1" x14ac:dyDescent="0.25">
      <c r="B622" s="31"/>
      <c r="D622" s="23"/>
    </row>
    <row r="623" spans="2:4" ht="15.75" customHeight="1" x14ac:dyDescent="0.25">
      <c r="B623" s="31"/>
      <c r="D623" s="23"/>
    </row>
    <row r="624" spans="2:4" ht="15.75" customHeight="1" x14ac:dyDescent="0.25">
      <c r="B624" s="31"/>
      <c r="D624" s="23"/>
    </row>
    <row r="625" spans="2:4" ht="15.75" customHeight="1" x14ac:dyDescent="0.25">
      <c r="B625" s="31"/>
      <c r="D625" s="23"/>
    </row>
    <row r="626" spans="2:4" ht="15.75" customHeight="1" x14ac:dyDescent="0.25">
      <c r="B626" s="31"/>
      <c r="D626" s="23"/>
    </row>
    <row r="627" spans="2:4" ht="15.75" customHeight="1" x14ac:dyDescent="0.25">
      <c r="B627" s="31"/>
      <c r="D627" s="23"/>
    </row>
    <row r="628" spans="2:4" ht="15.75" customHeight="1" x14ac:dyDescent="0.25">
      <c r="B628" s="31"/>
      <c r="D628" s="23"/>
    </row>
    <row r="629" spans="2:4" ht="15.75" customHeight="1" x14ac:dyDescent="0.25">
      <c r="B629" s="31"/>
      <c r="D629" s="23"/>
    </row>
    <row r="630" spans="2:4" ht="15.75" customHeight="1" x14ac:dyDescent="0.25">
      <c r="B630" s="31"/>
      <c r="D630" s="23"/>
    </row>
    <row r="631" spans="2:4" ht="15.75" customHeight="1" x14ac:dyDescent="0.25">
      <c r="B631" s="31"/>
      <c r="D631" s="23"/>
    </row>
    <row r="632" spans="2:4" ht="15.75" customHeight="1" x14ac:dyDescent="0.25">
      <c r="B632" s="31"/>
      <c r="D632" s="23"/>
    </row>
    <row r="633" spans="2:4" ht="15.75" customHeight="1" x14ac:dyDescent="0.25">
      <c r="B633" s="31"/>
      <c r="D633" s="23"/>
    </row>
    <row r="634" spans="2:4" ht="15.75" customHeight="1" x14ac:dyDescent="0.25">
      <c r="B634" s="31"/>
      <c r="D634" s="23"/>
    </row>
    <row r="635" spans="2:4" ht="15.75" customHeight="1" x14ac:dyDescent="0.25">
      <c r="B635" s="31"/>
      <c r="D635" s="23"/>
    </row>
    <row r="636" spans="2:4" ht="15.75" customHeight="1" x14ac:dyDescent="0.25">
      <c r="B636" s="31"/>
      <c r="D636" s="23"/>
    </row>
    <row r="637" spans="2:4" ht="15.75" customHeight="1" x14ac:dyDescent="0.25">
      <c r="B637" s="31"/>
      <c r="D637" s="23"/>
    </row>
    <row r="638" spans="2:4" ht="15.75" customHeight="1" x14ac:dyDescent="0.25">
      <c r="B638" s="31"/>
      <c r="D638" s="23"/>
    </row>
    <row r="639" spans="2:4" ht="15.75" customHeight="1" x14ac:dyDescent="0.25">
      <c r="B639" s="31"/>
      <c r="D639" s="23"/>
    </row>
    <row r="640" spans="2:4" ht="15.75" customHeight="1" x14ac:dyDescent="0.25">
      <c r="B640" s="31"/>
      <c r="D640" s="23"/>
    </row>
    <row r="641" spans="2:4" ht="15.75" customHeight="1" x14ac:dyDescent="0.25">
      <c r="B641" s="31"/>
      <c r="D641" s="23"/>
    </row>
    <row r="642" spans="2:4" ht="15.75" customHeight="1" x14ac:dyDescent="0.25">
      <c r="B642" s="31"/>
      <c r="D642" s="23"/>
    </row>
    <row r="643" spans="2:4" ht="15.75" customHeight="1" x14ac:dyDescent="0.25">
      <c r="B643" s="31"/>
      <c r="D643" s="23"/>
    </row>
    <row r="644" spans="2:4" ht="15.75" customHeight="1" x14ac:dyDescent="0.25">
      <c r="B644" s="31"/>
      <c r="D644" s="23"/>
    </row>
    <row r="645" spans="2:4" ht="15.75" customHeight="1" x14ac:dyDescent="0.25">
      <c r="B645" s="31"/>
      <c r="D645" s="23"/>
    </row>
    <row r="646" spans="2:4" ht="15.75" customHeight="1" x14ac:dyDescent="0.25">
      <c r="B646" s="31"/>
      <c r="D646" s="23"/>
    </row>
    <row r="647" spans="2:4" ht="15.75" customHeight="1" x14ac:dyDescent="0.25">
      <c r="B647" s="31"/>
      <c r="D647" s="23"/>
    </row>
    <row r="648" spans="2:4" ht="15.75" customHeight="1" x14ac:dyDescent="0.25">
      <c r="B648" s="31"/>
      <c r="D648" s="23"/>
    </row>
    <row r="649" spans="2:4" ht="15.75" customHeight="1" x14ac:dyDescent="0.25">
      <c r="B649" s="31"/>
      <c r="D649" s="23"/>
    </row>
    <row r="650" spans="2:4" ht="15.75" customHeight="1" x14ac:dyDescent="0.25">
      <c r="B650" s="31"/>
      <c r="D650" s="23"/>
    </row>
    <row r="651" spans="2:4" ht="15.75" customHeight="1" x14ac:dyDescent="0.25">
      <c r="B651" s="31"/>
      <c r="D651" s="23"/>
    </row>
    <row r="652" spans="2:4" ht="15.75" customHeight="1" x14ac:dyDescent="0.25">
      <c r="B652" s="31"/>
      <c r="D652" s="23"/>
    </row>
    <row r="653" spans="2:4" ht="15.75" customHeight="1" x14ac:dyDescent="0.25">
      <c r="B653" s="31"/>
      <c r="D653" s="23"/>
    </row>
    <row r="654" spans="2:4" ht="15.75" customHeight="1" x14ac:dyDescent="0.25">
      <c r="B654" s="31"/>
      <c r="D654" s="23"/>
    </row>
    <row r="655" spans="2:4" ht="15.75" customHeight="1" x14ac:dyDescent="0.25">
      <c r="B655" s="31"/>
      <c r="D655" s="23"/>
    </row>
    <row r="656" spans="2:4" ht="15.75" customHeight="1" x14ac:dyDescent="0.25">
      <c r="B656" s="31"/>
      <c r="D656" s="23"/>
    </row>
    <row r="657" spans="2:4" ht="15.75" customHeight="1" x14ac:dyDescent="0.25">
      <c r="B657" s="31"/>
      <c r="D657" s="23"/>
    </row>
    <row r="658" spans="2:4" ht="15.75" customHeight="1" x14ac:dyDescent="0.25">
      <c r="B658" s="31"/>
      <c r="D658" s="23"/>
    </row>
    <row r="659" spans="2:4" ht="15.75" customHeight="1" x14ac:dyDescent="0.25">
      <c r="B659" s="31"/>
      <c r="D659" s="23"/>
    </row>
    <row r="660" spans="2:4" ht="15.75" customHeight="1" x14ac:dyDescent="0.25">
      <c r="B660" s="31"/>
      <c r="D660" s="23"/>
    </row>
    <row r="661" spans="2:4" ht="15.75" customHeight="1" x14ac:dyDescent="0.25">
      <c r="B661" s="31"/>
      <c r="D661" s="23"/>
    </row>
    <row r="662" spans="2:4" ht="15.75" customHeight="1" x14ac:dyDescent="0.25">
      <c r="B662" s="31"/>
      <c r="D662" s="23"/>
    </row>
    <row r="663" spans="2:4" ht="15.75" customHeight="1" x14ac:dyDescent="0.25">
      <c r="B663" s="31"/>
      <c r="D663" s="23"/>
    </row>
    <row r="664" spans="2:4" ht="15.75" customHeight="1" x14ac:dyDescent="0.25">
      <c r="B664" s="31"/>
      <c r="D664" s="23"/>
    </row>
    <row r="665" spans="2:4" ht="15.75" customHeight="1" x14ac:dyDescent="0.25">
      <c r="B665" s="31"/>
      <c r="D665" s="23"/>
    </row>
    <row r="666" spans="2:4" ht="15.75" customHeight="1" x14ac:dyDescent="0.25">
      <c r="B666" s="31"/>
      <c r="D666" s="23"/>
    </row>
    <row r="667" spans="2:4" ht="15.75" customHeight="1" x14ac:dyDescent="0.25">
      <c r="B667" s="31"/>
      <c r="D667" s="23"/>
    </row>
    <row r="668" spans="2:4" ht="15.75" customHeight="1" x14ac:dyDescent="0.25">
      <c r="B668" s="31"/>
      <c r="D668" s="23"/>
    </row>
    <row r="669" spans="2:4" ht="15.75" customHeight="1" x14ac:dyDescent="0.25">
      <c r="B669" s="31"/>
      <c r="D669" s="23"/>
    </row>
    <row r="670" spans="2:4" ht="15.75" customHeight="1" x14ac:dyDescent="0.25">
      <c r="B670" s="31"/>
      <c r="D670" s="23"/>
    </row>
    <row r="671" spans="2:4" ht="15.75" customHeight="1" x14ac:dyDescent="0.25">
      <c r="B671" s="31"/>
      <c r="D671" s="23"/>
    </row>
    <row r="672" spans="2:4" ht="15.75" customHeight="1" x14ac:dyDescent="0.25">
      <c r="B672" s="31"/>
      <c r="D672" s="23"/>
    </row>
    <row r="673" spans="2:4" ht="15.75" customHeight="1" x14ac:dyDescent="0.25">
      <c r="B673" s="31"/>
      <c r="D673" s="23"/>
    </row>
    <row r="674" spans="2:4" ht="15.75" customHeight="1" x14ac:dyDescent="0.25">
      <c r="B674" s="31"/>
      <c r="D674" s="23"/>
    </row>
    <row r="675" spans="2:4" ht="15.75" customHeight="1" x14ac:dyDescent="0.25">
      <c r="B675" s="31"/>
      <c r="D675" s="23"/>
    </row>
    <row r="676" spans="2:4" ht="15.75" customHeight="1" x14ac:dyDescent="0.25">
      <c r="B676" s="31"/>
      <c r="D676" s="23"/>
    </row>
    <row r="677" spans="2:4" ht="15.75" customHeight="1" x14ac:dyDescent="0.25">
      <c r="B677" s="31"/>
      <c r="D677" s="23"/>
    </row>
    <row r="678" spans="2:4" ht="15.75" customHeight="1" x14ac:dyDescent="0.25">
      <c r="B678" s="31"/>
      <c r="D678" s="23"/>
    </row>
    <row r="679" spans="2:4" ht="15.75" customHeight="1" x14ac:dyDescent="0.25">
      <c r="B679" s="31"/>
      <c r="D679" s="23"/>
    </row>
    <row r="680" spans="2:4" ht="15.75" customHeight="1" x14ac:dyDescent="0.25">
      <c r="B680" s="31"/>
      <c r="D680" s="23"/>
    </row>
    <row r="681" spans="2:4" ht="15.75" customHeight="1" x14ac:dyDescent="0.25">
      <c r="B681" s="31"/>
      <c r="D681" s="23"/>
    </row>
    <row r="682" spans="2:4" ht="15.75" customHeight="1" x14ac:dyDescent="0.25">
      <c r="B682" s="31"/>
      <c r="D682" s="23"/>
    </row>
    <row r="683" spans="2:4" ht="15.75" customHeight="1" x14ac:dyDescent="0.25">
      <c r="B683" s="31"/>
      <c r="D683" s="23"/>
    </row>
    <row r="684" spans="2:4" ht="15.75" customHeight="1" x14ac:dyDescent="0.25">
      <c r="B684" s="31"/>
      <c r="D684" s="23"/>
    </row>
    <row r="685" spans="2:4" ht="15.75" customHeight="1" x14ac:dyDescent="0.25">
      <c r="B685" s="31"/>
      <c r="D685" s="23"/>
    </row>
    <row r="686" spans="2:4" ht="15.75" customHeight="1" x14ac:dyDescent="0.25">
      <c r="B686" s="31"/>
      <c r="D686" s="23"/>
    </row>
    <row r="687" spans="2:4" ht="15.75" customHeight="1" x14ac:dyDescent="0.25">
      <c r="B687" s="31"/>
      <c r="D687" s="23"/>
    </row>
    <row r="688" spans="2:4" ht="15.75" customHeight="1" x14ac:dyDescent="0.25">
      <c r="B688" s="31"/>
      <c r="D688" s="23"/>
    </row>
    <row r="689" spans="2:4" ht="15.75" customHeight="1" x14ac:dyDescent="0.25">
      <c r="B689" s="31"/>
      <c r="D689" s="23"/>
    </row>
    <row r="690" spans="2:4" ht="15.75" customHeight="1" x14ac:dyDescent="0.25">
      <c r="B690" s="31"/>
      <c r="D690" s="23"/>
    </row>
    <row r="691" spans="2:4" ht="15.75" customHeight="1" x14ac:dyDescent="0.25">
      <c r="B691" s="31"/>
      <c r="D691" s="23"/>
    </row>
    <row r="692" spans="2:4" ht="15.75" customHeight="1" x14ac:dyDescent="0.25">
      <c r="B692" s="31"/>
      <c r="D692" s="23"/>
    </row>
    <row r="693" spans="2:4" ht="15.75" customHeight="1" x14ac:dyDescent="0.25">
      <c r="B693" s="31"/>
      <c r="D693" s="23"/>
    </row>
    <row r="694" spans="2:4" ht="15.75" customHeight="1" x14ac:dyDescent="0.25">
      <c r="B694" s="31"/>
      <c r="D694" s="23"/>
    </row>
    <row r="695" spans="2:4" ht="15.75" customHeight="1" x14ac:dyDescent="0.25">
      <c r="B695" s="31"/>
      <c r="D695" s="23"/>
    </row>
    <row r="696" spans="2:4" ht="15.75" customHeight="1" x14ac:dyDescent="0.25">
      <c r="B696" s="31"/>
      <c r="D696" s="23"/>
    </row>
    <row r="697" spans="2:4" ht="15.75" customHeight="1" x14ac:dyDescent="0.25">
      <c r="B697" s="31"/>
      <c r="D697" s="23"/>
    </row>
    <row r="698" spans="2:4" ht="15.75" customHeight="1" x14ac:dyDescent="0.25">
      <c r="B698" s="31"/>
      <c r="D698" s="23"/>
    </row>
    <row r="699" spans="2:4" ht="15.75" customHeight="1" x14ac:dyDescent="0.25">
      <c r="B699" s="31"/>
      <c r="D699" s="23"/>
    </row>
    <row r="700" spans="2:4" ht="15.75" customHeight="1" x14ac:dyDescent="0.25">
      <c r="B700" s="31"/>
      <c r="D700" s="23"/>
    </row>
    <row r="701" spans="2:4" ht="15.75" customHeight="1" x14ac:dyDescent="0.25">
      <c r="B701" s="31"/>
      <c r="D701" s="23"/>
    </row>
    <row r="702" spans="2:4" ht="15.75" customHeight="1" x14ac:dyDescent="0.25">
      <c r="B702" s="31"/>
      <c r="D702" s="23"/>
    </row>
    <row r="703" spans="2:4" ht="15.75" customHeight="1" x14ac:dyDescent="0.25">
      <c r="B703" s="31"/>
      <c r="D703" s="23"/>
    </row>
    <row r="704" spans="2:4" ht="15.75" customHeight="1" x14ac:dyDescent="0.25">
      <c r="B704" s="31"/>
      <c r="D704" s="23"/>
    </row>
    <row r="705" spans="2:4" ht="15.75" customHeight="1" x14ac:dyDescent="0.25">
      <c r="B705" s="31"/>
      <c r="D705" s="23"/>
    </row>
    <row r="706" spans="2:4" ht="15.75" customHeight="1" x14ac:dyDescent="0.25">
      <c r="B706" s="31"/>
      <c r="D706" s="23"/>
    </row>
    <row r="707" spans="2:4" ht="15.75" customHeight="1" x14ac:dyDescent="0.25">
      <c r="B707" s="31"/>
      <c r="D707" s="23"/>
    </row>
    <row r="708" spans="2:4" ht="15.75" customHeight="1" x14ac:dyDescent="0.25">
      <c r="B708" s="31"/>
      <c r="D708" s="23"/>
    </row>
    <row r="709" spans="2:4" ht="15.75" customHeight="1" x14ac:dyDescent="0.25">
      <c r="B709" s="31"/>
      <c r="D709" s="23"/>
    </row>
    <row r="710" spans="2:4" ht="15.75" customHeight="1" x14ac:dyDescent="0.25">
      <c r="B710" s="31"/>
      <c r="D710" s="23"/>
    </row>
    <row r="711" spans="2:4" ht="15.75" customHeight="1" x14ac:dyDescent="0.25">
      <c r="B711" s="31"/>
      <c r="D711" s="23"/>
    </row>
    <row r="712" spans="2:4" ht="15.75" customHeight="1" x14ac:dyDescent="0.25">
      <c r="B712" s="31"/>
      <c r="D712" s="23"/>
    </row>
    <row r="713" spans="2:4" ht="15.75" customHeight="1" x14ac:dyDescent="0.25">
      <c r="B713" s="31"/>
      <c r="D713" s="23"/>
    </row>
    <row r="714" spans="2:4" ht="15.75" customHeight="1" x14ac:dyDescent="0.25">
      <c r="B714" s="31"/>
      <c r="D714" s="23"/>
    </row>
    <row r="715" spans="2:4" ht="15.75" customHeight="1" x14ac:dyDescent="0.25">
      <c r="B715" s="31"/>
      <c r="D715" s="23"/>
    </row>
    <row r="716" spans="2:4" ht="15.75" customHeight="1" x14ac:dyDescent="0.25">
      <c r="B716" s="31"/>
      <c r="D716" s="23"/>
    </row>
    <row r="717" spans="2:4" ht="15.75" customHeight="1" x14ac:dyDescent="0.25">
      <c r="B717" s="31"/>
      <c r="D717" s="23"/>
    </row>
    <row r="718" spans="2:4" ht="15.75" customHeight="1" x14ac:dyDescent="0.25">
      <c r="B718" s="31"/>
      <c r="D718" s="23"/>
    </row>
    <row r="719" spans="2:4" ht="15.75" customHeight="1" x14ac:dyDescent="0.25">
      <c r="B719" s="31"/>
      <c r="D719" s="23"/>
    </row>
    <row r="720" spans="2:4" ht="15.75" customHeight="1" x14ac:dyDescent="0.25">
      <c r="B720" s="31"/>
      <c r="D720" s="23"/>
    </row>
    <row r="721" spans="2:4" ht="15.75" customHeight="1" x14ac:dyDescent="0.25">
      <c r="B721" s="31"/>
      <c r="D721" s="23"/>
    </row>
    <row r="722" spans="2:4" ht="15.75" customHeight="1" x14ac:dyDescent="0.25">
      <c r="B722" s="31"/>
      <c r="D722" s="23"/>
    </row>
    <row r="723" spans="2:4" ht="15.75" customHeight="1" x14ac:dyDescent="0.25">
      <c r="B723" s="31"/>
      <c r="D723" s="23"/>
    </row>
    <row r="724" spans="2:4" ht="15.75" customHeight="1" x14ac:dyDescent="0.25">
      <c r="B724" s="31"/>
      <c r="D724" s="23"/>
    </row>
    <row r="725" spans="2:4" ht="15.75" customHeight="1" x14ac:dyDescent="0.25">
      <c r="B725" s="31"/>
      <c r="D725" s="23"/>
    </row>
    <row r="726" spans="2:4" ht="15.75" customHeight="1" x14ac:dyDescent="0.25">
      <c r="B726" s="31"/>
      <c r="D726" s="23"/>
    </row>
    <row r="727" spans="2:4" ht="15.75" customHeight="1" x14ac:dyDescent="0.25">
      <c r="B727" s="31"/>
      <c r="D727" s="23"/>
    </row>
    <row r="728" spans="2:4" ht="15.75" customHeight="1" x14ac:dyDescent="0.25">
      <c r="B728" s="31"/>
      <c r="D728" s="23"/>
    </row>
    <row r="729" spans="2:4" ht="15.75" customHeight="1" x14ac:dyDescent="0.25">
      <c r="B729" s="31"/>
      <c r="D729" s="23"/>
    </row>
    <row r="730" spans="2:4" ht="15.75" customHeight="1" x14ac:dyDescent="0.25">
      <c r="B730" s="31"/>
      <c r="D730" s="23"/>
    </row>
    <row r="731" spans="2:4" ht="15.75" customHeight="1" x14ac:dyDescent="0.25">
      <c r="B731" s="31"/>
      <c r="D731" s="23"/>
    </row>
    <row r="732" spans="2:4" ht="15.75" customHeight="1" x14ac:dyDescent="0.25">
      <c r="B732" s="31"/>
      <c r="D732" s="23"/>
    </row>
    <row r="733" spans="2:4" ht="15.75" customHeight="1" x14ac:dyDescent="0.25">
      <c r="B733" s="31"/>
      <c r="D733" s="23"/>
    </row>
    <row r="734" spans="2:4" ht="15.75" customHeight="1" x14ac:dyDescent="0.25">
      <c r="B734" s="31"/>
      <c r="D734" s="23"/>
    </row>
    <row r="735" spans="2:4" ht="15.75" customHeight="1" x14ac:dyDescent="0.25">
      <c r="B735" s="31"/>
      <c r="D735" s="23"/>
    </row>
    <row r="736" spans="2:4" ht="15.75" customHeight="1" x14ac:dyDescent="0.25">
      <c r="B736" s="31"/>
      <c r="D736" s="23"/>
    </row>
    <row r="737" spans="2:4" ht="15.75" customHeight="1" x14ac:dyDescent="0.25">
      <c r="B737" s="31"/>
      <c r="D737" s="23"/>
    </row>
    <row r="738" spans="2:4" ht="15.75" customHeight="1" x14ac:dyDescent="0.25">
      <c r="B738" s="31"/>
      <c r="D738" s="23"/>
    </row>
    <row r="739" spans="2:4" ht="15.75" customHeight="1" x14ac:dyDescent="0.25">
      <c r="B739" s="31"/>
      <c r="D739" s="23"/>
    </row>
    <row r="740" spans="2:4" ht="15.75" customHeight="1" x14ac:dyDescent="0.25">
      <c r="B740" s="31"/>
      <c r="D740" s="23"/>
    </row>
    <row r="741" spans="2:4" ht="15.75" customHeight="1" x14ac:dyDescent="0.25">
      <c r="B741" s="31"/>
      <c r="D741" s="23"/>
    </row>
    <row r="742" spans="2:4" ht="15.75" customHeight="1" x14ac:dyDescent="0.25">
      <c r="B742" s="31"/>
      <c r="D742" s="23"/>
    </row>
    <row r="743" spans="2:4" ht="15.75" customHeight="1" x14ac:dyDescent="0.25">
      <c r="B743" s="31"/>
      <c r="D743" s="23"/>
    </row>
    <row r="744" spans="2:4" ht="15.75" customHeight="1" x14ac:dyDescent="0.25">
      <c r="B744" s="31"/>
      <c r="D744" s="23"/>
    </row>
    <row r="745" spans="2:4" ht="15.75" customHeight="1" x14ac:dyDescent="0.25">
      <c r="B745" s="31"/>
      <c r="D745" s="23"/>
    </row>
    <row r="746" spans="2:4" ht="15.75" customHeight="1" x14ac:dyDescent="0.25">
      <c r="B746" s="31"/>
      <c r="D746" s="23"/>
    </row>
    <row r="747" spans="2:4" ht="15.75" customHeight="1" x14ac:dyDescent="0.25">
      <c r="B747" s="31"/>
      <c r="D747" s="23"/>
    </row>
    <row r="748" spans="2:4" ht="15.75" customHeight="1" x14ac:dyDescent="0.25">
      <c r="B748" s="31"/>
      <c r="D748" s="23"/>
    </row>
    <row r="749" spans="2:4" ht="15.75" customHeight="1" x14ac:dyDescent="0.25">
      <c r="B749" s="31"/>
      <c r="D749" s="23"/>
    </row>
    <row r="750" spans="2:4" ht="15.75" customHeight="1" x14ac:dyDescent="0.25">
      <c r="B750" s="31"/>
      <c r="D750" s="23"/>
    </row>
    <row r="751" spans="2:4" ht="15.75" customHeight="1" x14ac:dyDescent="0.25">
      <c r="B751" s="31"/>
      <c r="D751" s="23"/>
    </row>
    <row r="752" spans="2:4" ht="15.75" customHeight="1" x14ac:dyDescent="0.25">
      <c r="B752" s="31"/>
      <c r="D752" s="23"/>
    </row>
    <row r="753" spans="2:4" ht="15.75" customHeight="1" x14ac:dyDescent="0.25">
      <c r="B753" s="31"/>
      <c r="D753" s="23"/>
    </row>
    <row r="754" spans="2:4" ht="15.75" customHeight="1" x14ac:dyDescent="0.25">
      <c r="B754" s="31"/>
      <c r="D754" s="23"/>
    </row>
    <row r="755" spans="2:4" ht="15.75" customHeight="1" x14ac:dyDescent="0.25">
      <c r="B755" s="31"/>
      <c r="D755" s="23"/>
    </row>
    <row r="756" spans="2:4" ht="15.75" customHeight="1" x14ac:dyDescent="0.25">
      <c r="B756" s="31"/>
      <c r="D756" s="23"/>
    </row>
    <row r="757" spans="2:4" ht="15.75" customHeight="1" x14ac:dyDescent="0.25">
      <c r="B757" s="31"/>
      <c r="D757" s="23"/>
    </row>
    <row r="758" spans="2:4" ht="15.75" customHeight="1" x14ac:dyDescent="0.25">
      <c r="B758" s="31"/>
      <c r="D758" s="23"/>
    </row>
    <row r="759" spans="2:4" ht="15.75" customHeight="1" x14ac:dyDescent="0.25">
      <c r="B759" s="31"/>
      <c r="D759" s="23"/>
    </row>
    <row r="760" spans="2:4" ht="15.75" customHeight="1" x14ac:dyDescent="0.25">
      <c r="B760" s="31"/>
      <c r="D760" s="23"/>
    </row>
    <row r="761" spans="2:4" ht="15.75" customHeight="1" x14ac:dyDescent="0.25">
      <c r="B761" s="31"/>
      <c r="D761" s="23"/>
    </row>
    <row r="762" spans="2:4" ht="15.75" customHeight="1" x14ac:dyDescent="0.25">
      <c r="B762" s="31"/>
      <c r="D762" s="23"/>
    </row>
    <row r="763" spans="2:4" ht="15.75" customHeight="1" x14ac:dyDescent="0.25">
      <c r="B763" s="31"/>
      <c r="D763" s="23"/>
    </row>
    <row r="764" spans="2:4" ht="15.75" customHeight="1" x14ac:dyDescent="0.25">
      <c r="B764" s="31"/>
      <c r="D764" s="23"/>
    </row>
    <row r="765" spans="2:4" ht="15.75" customHeight="1" x14ac:dyDescent="0.25">
      <c r="B765" s="31"/>
      <c r="D765" s="23"/>
    </row>
    <row r="766" spans="2:4" ht="15.75" customHeight="1" x14ac:dyDescent="0.25">
      <c r="B766" s="31"/>
      <c r="D766" s="23"/>
    </row>
    <row r="767" spans="2:4" ht="15.75" customHeight="1" x14ac:dyDescent="0.25">
      <c r="B767" s="31"/>
      <c r="D767" s="23"/>
    </row>
    <row r="768" spans="2:4" ht="15.75" customHeight="1" x14ac:dyDescent="0.25">
      <c r="B768" s="31"/>
      <c r="D768" s="23"/>
    </row>
    <row r="769" spans="2:4" ht="15.75" customHeight="1" x14ac:dyDescent="0.25">
      <c r="B769" s="31"/>
      <c r="D769" s="23"/>
    </row>
    <row r="770" spans="2:4" ht="15.75" customHeight="1" x14ac:dyDescent="0.25">
      <c r="B770" s="31"/>
      <c r="D770" s="23"/>
    </row>
    <row r="771" spans="2:4" ht="15.75" customHeight="1" x14ac:dyDescent="0.25">
      <c r="B771" s="31"/>
      <c r="D771" s="23"/>
    </row>
    <row r="772" spans="2:4" ht="15.75" customHeight="1" x14ac:dyDescent="0.25">
      <c r="B772" s="31"/>
      <c r="D772" s="23"/>
    </row>
    <row r="773" spans="2:4" ht="15.75" customHeight="1" x14ac:dyDescent="0.25">
      <c r="B773" s="31"/>
      <c r="D773" s="23"/>
    </row>
    <row r="774" spans="2:4" ht="15.75" customHeight="1" x14ac:dyDescent="0.25">
      <c r="B774" s="31"/>
      <c r="D774" s="23"/>
    </row>
    <row r="775" spans="2:4" ht="15.75" customHeight="1" x14ac:dyDescent="0.25">
      <c r="B775" s="31"/>
      <c r="D775" s="23"/>
    </row>
    <row r="776" spans="2:4" ht="15.75" customHeight="1" x14ac:dyDescent="0.25">
      <c r="B776" s="31"/>
      <c r="D776" s="23"/>
    </row>
    <row r="777" spans="2:4" ht="15.75" customHeight="1" x14ac:dyDescent="0.25">
      <c r="B777" s="31"/>
      <c r="D777" s="23"/>
    </row>
    <row r="778" spans="2:4" ht="15.75" customHeight="1" x14ac:dyDescent="0.25">
      <c r="B778" s="31"/>
      <c r="D778" s="23"/>
    </row>
    <row r="779" spans="2:4" ht="15.75" customHeight="1" x14ac:dyDescent="0.25">
      <c r="B779" s="31"/>
      <c r="D779" s="23"/>
    </row>
    <row r="780" spans="2:4" ht="15.75" customHeight="1" x14ac:dyDescent="0.25">
      <c r="B780" s="31"/>
      <c r="D780" s="23"/>
    </row>
    <row r="781" spans="2:4" ht="15.75" customHeight="1" x14ac:dyDescent="0.25">
      <c r="B781" s="31"/>
      <c r="D781" s="23"/>
    </row>
    <row r="782" spans="2:4" ht="15.75" customHeight="1" x14ac:dyDescent="0.25">
      <c r="B782" s="31"/>
      <c r="D782" s="23"/>
    </row>
    <row r="783" spans="2:4" ht="15.75" customHeight="1" x14ac:dyDescent="0.25">
      <c r="B783" s="31"/>
      <c r="D783" s="23"/>
    </row>
    <row r="784" spans="2:4" ht="15.75" customHeight="1" x14ac:dyDescent="0.25">
      <c r="B784" s="31"/>
      <c r="D784" s="23"/>
    </row>
    <row r="785" spans="2:4" ht="15.75" customHeight="1" x14ac:dyDescent="0.25">
      <c r="B785" s="31"/>
      <c r="D785" s="23"/>
    </row>
    <row r="786" spans="2:4" ht="15.75" customHeight="1" x14ac:dyDescent="0.25">
      <c r="B786" s="31"/>
      <c r="D786" s="23"/>
    </row>
    <row r="787" spans="2:4" ht="15.75" customHeight="1" x14ac:dyDescent="0.25">
      <c r="B787" s="31"/>
      <c r="D787" s="23"/>
    </row>
    <row r="788" spans="2:4" ht="15.75" customHeight="1" x14ac:dyDescent="0.25">
      <c r="B788" s="31"/>
      <c r="D788" s="23"/>
    </row>
    <row r="789" spans="2:4" ht="15.75" customHeight="1" x14ac:dyDescent="0.25">
      <c r="B789" s="31"/>
      <c r="D789" s="23"/>
    </row>
    <row r="790" spans="2:4" ht="15.75" customHeight="1" x14ac:dyDescent="0.25">
      <c r="B790" s="31"/>
      <c r="D790" s="23"/>
    </row>
    <row r="791" spans="2:4" ht="15.75" customHeight="1" x14ac:dyDescent="0.25">
      <c r="B791" s="31"/>
      <c r="D791" s="23"/>
    </row>
    <row r="792" spans="2:4" ht="15.75" customHeight="1" x14ac:dyDescent="0.25">
      <c r="B792" s="31"/>
      <c r="D792" s="23"/>
    </row>
    <row r="793" spans="2:4" ht="15.75" customHeight="1" x14ac:dyDescent="0.25">
      <c r="B793" s="31"/>
      <c r="D793" s="23"/>
    </row>
    <row r="794" spans="2:4" ht="15.75" customHeight="1" x14ac:dyDescent="0.25">
      <c r="B794" s="31"/>
      <c r="D794" s="23"/>
    </row>
    <row r="795" spans="2:4" ht="15.75" customHeight="1" x14ac:dyDescent="0.25">
      <c r="B795" s="31"/>
      <c r="D795" s="23"/>
    </row>
    <row r="796" spans="2:4" ht="15.75" customHeight="1" x14ac:dyDescent="0.25">
      <c r="B796" s="31"/>
      <c r="D796" s="23"/>
    </row>
    <row r="797" spans="2:4" ht="15.75" customHeight="1" x14ac:dyDescent="0.25">
      <c r="B797" s="31"/>
      <c r="D797" s="23"/>
    </row>
    <row r="798" spans="2:4" ht="15.75" customHeight="1" x14ac:dyDescent="0.25">
      <c r="B798" s="31"/>
      <c r="D798" s="23"/>
    </row>
    <row r="799" spans="2:4" ht="15.75" customHeight="1" x14ac:dyDescent="0.25">
      <c r="B799" s="31"/>
      <c r="D799" s="23"/>
    </row>
    <row r="800" spans="2:4" ht="15.75" customHeight="1" x14ac:dyDescent="0.25">
      <c r="B800" s="31"/>
      <c r="D800" s="23"/>
    </row>
    <row r="801" spans="2:4" ht="15.75" customHeight="1" x14ac:dyDescent="0.25">
      <c r="B801" s="31"/>
      <c r="D801" s="23"/>
    </row>
    <row r="802" spans="2:4" ht="15.75" customHeight="1" x14ac:dyDescent="0.25">
      <c r="B802" s="31"/>
      <c r="D802" s="23"/>
    </row>
    <row r="803" spans="2:4" ht="15.75" customHeight="1" x14ac:dyDescent="0.25">
      <c r="B803" s="31"/>
      <c r="D803" s="23"/>
    </row>
    <row r="804" spans="2:4" ht="15.75" customHeight="1" x14ac:dyDescent="0.25">
      <c r="B804" s="31"/>
      <c r="D804" s="23"/>
    </row>
    <row r="805" spans="2:4" ht="15.75" customHeight="1" x14ac:dyDescent="0.25">
      <c r="B805" s="31"/>
      <c r="D805" s="23"/>
    </row>
    <row r="806" spans="2:4" ht="15.75" customHeight="1" x14ac:dyDescent="0.25">
      <c r="B806" s="31"/>
      <c r="D806" s="23"/>
    </row>
    <row r="807" spans="2:4" ht="15.75" customHeight="1" x14ac:dyDescent="0.25">
      <c r="B807" s="31"/>
      <c r="D807" s="23"/>
    </row>
    <row r="808" spans="2:4" ht="15.75" customHeight="1" x14ac:dyDescent="0.25">
      <c r="B808" s="31"/>
      <c r="D808" s="23"/>
    </row>
    <row r="809" spans="2:4" ht="15.75" customHeight="1" x14ac:dyDescent="0.25">
      <c r="B809" s="31"/>
      <c r="D809" s="23"/>
    </row>
    <row r="810" spans="2:4" ht="15.75" customHeight="1" x14ac:dyDescent="0.25">
      <c r="B810" s="31"/>
      <c r="D810" s="23"/>
    </row>
    <row r="811" spans="2:4" ht="15.75" customHeight="1" x14ac:dyDescent="0.25">
      <c r="B811" s="31"/>
      <c r="D811" s="23"/>
    </row>
    <row r="812" spans="2:4" ht="15.75" customHeight="1" x14ac:dyDescent="0.25">
      <c r="B812" s="31"/>
      <c r="D812" s="23"/>
    </row>
    <row r="813" spans="2:4" ht="15.75" customHeight="1" x14ac:dyDescent="0.25">
      <c r="B813" s="31"/>
      <c r="D813" s="23"/>
    </row>
    <row r="814" spans="2:4" ht="15.75" customHeight="1" x14ac:dyDescent="0.25">
      <c r="B814" s="31"/>
      <c r="D814" s="23"/>
    </row>
    <row r="815" spans="2:4" ht="15.75" customHeight="1" x14ac:dyDescent="0.25">
      <c r="B815" s="31"/>
      <c r="D815" s="23"/>
    </row>
    <row r="816" spans="2:4" ht="15.75" customHeight="1" x14ac:dyDescent="0.25">
      <c r="B816" s="31"/>
      <c r="D816" s="23"/>
    </row>
    <row r="817" spans="2:4" ht="15.75" customHeight="1" x14ac:dyDescent="0.25">
      <c r="B817" s="31"/>
      <c r="D817" s="23"/>
    </row>
    <row r="818" spans="2:4" ht="15.75" customHeight="1" x14ac:dyDescent="0.25">
      <c r="B818" s="31"/>
      <c r="D818" s="23"/>
    </row>
    <row r="819" spans="2:4" ht="15.75" customHeight="1" x14ac:dyDescent="0.25">
      <c r="B819" s="31"/>
      <c r="D819" s="23"/>
    </row>
    <row r="820" spans="2:4" ht="15.75" customHeight="1" x14ac:dyDescent="0.25">
      <c r="B820" s="31"/>
      <c r="D820" s="23"/>
    </row>
    <row r="821" spans="2:4" ht="15.75" customHeight="1" x14ac:dyDescent="0.25">
      <c r="B821" s="31"/>
      <c r="D821" s="23"/>
    </row>
    <row r="822" spans="2:4" ht="15.75" customHeight="1" x14ac:dyDescent="0.25">
      <c r="B822" s="31"/>
      <c r="D822" s="23"/>
    </row>
    <row r="823" spans="2:4" ht="15.75" customHeight="1" x14ac:dyDescent="0.25">
      <c r="B823" s="31"/>
      <c r="D823" s="23"/>
    </row>
    <row r="824" spans="2:4" ht="15.75" customHeight="1" x14ac:dyDescent="0.25">
      <c r="B824" s="31"/>
      <c r="D824" s="23"/>
    </row>
    <row r="825" spans="2:4" ht="15.75" customHeight="1" x14ac:dyDescent="0.25">
      <c r="B825" s="31"/>
      <c r="D825" s="23"/>
    </row>
    <row r="826" spans="2:4" ht="15.75" customHeight="1" x14ac:dyDescent="0.25">
      <c r="B826" s="31"/>
      <c r="D826" s="23"/>
    </row>
    <row r="827" spans="2:4" ht="15.75" customHeight="1" x14ac:dyDescent="0.25">
      <c r="B827" s="31"/>
      <c r="D827" s="23"/>
    </row>
    <row r="828" spans="2:4" ht="15.75" customHeight="1" x14ac:dyDescent="0.25">
      <c r="B828" s="31"/>
      <c r="D828" s="23"/>
    </row>
    <row r="829" spans="2:4" ht="15.75" customHeight="1" x14ac:dyDescent="0.25">
      <c r="B829" s="31"/>
      <c r="D829" s="23"/>
    </row>
    <row r="830" spans="2:4" ht="15.75" customHeight="1" x14ac:dyDescent="0.25">
      <c r="B830" s="31"/>
      <c r="D830" s="23"/>
    </row>
    <row r="831" spans="2:4" ht="15.75" customHeight="1" x14ac:dyDescent="0.25">
      <c r="B831" s="31"/>
      <c r="D831" s="23"/>
    </row>
    <row r="832" spans="2:4" ht="15.75" customHeight="1" x14ac:dyDescent="0.25">
      <c r="B832" s="31"/>
      <c r="D832" s="23"/>
    </row>
    <row r="833" spans="2:4" ht="15.75" customHeight="1" x14ac:dyDescent="0.25">
      <c r="B833" s="31"/>
      <c r="D833" s="23"/>
    </row>
    <row r="834" spans="2:4" ht="15.75" customHeight="1" x14ac:dyDescent="0.25">
      <c r="B834" s="31"/>
      <c r="D834" s="23"/>
    </row>
    <row r="835" spans="2:4" ht="15.75" customHeight="1" x14ac:dyDescent="0.25">
      <c r="B835" s="31"/>
      <c r="D835" s="23"/>
    </row>
    <row r="836" spans="2:4" ht="15.75" customHeight="1" x14ac:dyDescent="0.25">
      <c r="B836" s="31"/>
      <c r="D836" s="23"/>
    </row>
    <row r="837" spans="2:4" ht="15.75" customHeight="1" x14ac:dyDescent="0.25">
      <c r="B837" s="31"/>
      <c r="D837" s="23"/>
    </row>
    <row r="838" spans="2:4" ht="15.75" customHeight="1" x14ac:dyDescent="0.25">
      <c r="B838" s="31"/>
      <c r="D838" s="23"/>
    </row>
    <row r="839" spans="2:4" ht="15.75" customHeight="1" x14ac:dyDescent="0.25">
      <c r="B839" s="31"/>
      <c r="D839" s="23"/>
    </row>
    <row r="840" spans="2:4" ht="15.75" customHeight="1" x14ac:dyDescent="0.25">
      <c r="B840" s="31"/>
      <c r="D840" s="23"/>
    </row>
    <row r="841" spans="2:4" ht="15.75" customHeight="1" x14ac:dyDescent="0.25">
      <c r="B841" s="31"/>
      <c r="D841" s="23"/>
    </row>
    <row r="842" spans="2:4" ht="15.75" customHeight="1" x14ac:dyDescent="0.25">
      <c r="B842" s="31"/>
      <c r="D842" s="23"/>
    </row>
    <row r="843" spans="2:4" ht="15.75" customHeight="1" x14ac:dyDescent="0.25">
      <c r="B843" s="31"/>
      <c r="D843" s="23"/>
    </row>
    <row r="844" spans="2:4" ht="15.75" customHeight="1" x14ac:dyDescent="0.25">
      <c r="B844" s="31"/>
      <c r="D844" s="23"/>
    </row>
    <row r="845" spans="2:4" ht="15.75" customHeight="1" x14ac:dyDescent="0.25">
      <c r="B845" s="31"/>
      <c r="D845" s="23"/>
    </row>
    <row r="846" spans="2:4" ht="15.75" customHeight="1" x14ac:dyDescent="0.25">
      <c r="B846" s="31"/>
      <c r="D846" s="23"/>
    </row>
    <row r="847" spans="2:4" ht="15.75" customHeight="1" x14ac:dyDescent="0.25">
      <c r="B847" s="31"/>
      <c r="D847" s="23"/>
    </row>
    <row r="848" spans="2:4" ht="15.75" customHeight="1" x14ac:dyDescent="0.25">
      <c r="B848" s="31"/>
      <c r="D848" s="23"/>
    </row>
    <row r="849" spans="2:4" ht="15.75" customHeight="1" x14ac:dyDescent="0.25">
      <c r="B849" s="31"/>
      <c r="D849" s="23"/>
    </row>
    <row r="850" spans="2:4" ht="15.75" customHeight="1" x14ac:dyDescent="0.25">
      <c r="B850" s="31"/>
      <c r="D850" s="23"/>
    </row>
    <row r="851" spans="2:4" ht="15.75" customHeight="1" x14ac:dyDescent="0.25">
      <c r="B851" s="31"/>
      <c r="D851" s="23"/>
    </row>
    <row r="852" spans="2:4" ht="15.75" customHeight="1" x14ac:dyDescent="0.25">
      <c r="B852" s="31"/>
      <c r="D852" s="23"/>
    </row>
    <row r="853" spans="2:4" ht="15.75" customHeight="1" x14ac:dyDescent="0.25">
      <c r="B853" s="31"/>
      <c r="D853" s="23"/>
    </row>
    <row r="854" spans="2:4" ht="15.75" customHeight="1" x14ac:dyDescent="0.25">
      <c r="B854" s="31"/>
      <c r="D854" s="23"/>
    </row>
    <row r="855" spans="2:4" ht="15.75" customHeight="1" x14ac:dyDescent="0.25">
      <c r="B855" s="31"/>
      <c r="D855" s="23"/>
    </row>
    <row r="856" spans="2:4" ht="15.75" customHeight="1" x14ac:dyDescent="0.25">
      <c r="B856" s="31"/>
      <c r="D856" s="23"/>
    </row>
    <row r="857" spans="2:4" ht="15.75" customHeight="1" x14ac:dyDescent="0.25">
      <c r="B857" s="31"/>
      <c r="D857" s="23"/>
    </row>
    <row r="858" spans="2:4" ht="15.75" customHeight="1" x14ac:dyDescent="0.25">
      <c r="B858" s="31"/>
      <c r="D858" s="23"/>
    </row>
    <row r="859" spans="2:4" ht="15.75" customHeight="1" x14ac:dyDescent="0.25">
      <c r="B859" s="31"/>
      <c r="D859" s="23"/>
    </row>
    <row r="860" spans="2:4" ht="15.75" customHeight="1" x14ac:dyDescent="0.25">
      <c r="B860" s="31"/>
      <c r="D860" s="23"/>
    </row>
    <row r="861" spans="2:4" ht="15.75" customHeight="1" x14ac:dyDescent="0.25">
      <c r="B861" s="31"/>
      <c r="D861" s="23"/>
    </row>
    <row r="862" spans="2:4" ht="15.75" customHeight="1" x14ac:dyDescent="0.25">
      <c r="B862" s="31"/>
      <c r="D862" s="23"/>
    </row>
    <row r="863" spans="2:4" ht="15.75" customHeight="1" x14ac:dyDescent="0.25">
      <c r="B863" s="31"/>
      <c r="D863" s="23"/>
    </row>
    <row r="864" spans="2:4" ht="15.75" customHeight="1" x14ac:dyDescent="0.25">
      <c r="B864" s="31"/>
      <c r="D864" s="23"/>
    </row>
    <row r="865" spans="2:4" ht="15.75" customHeight="1" x14ac:dyDescent="0.25">
      <c r="B865" s="31"/>
      <c r="D865" s="23"/>
    </row>
    <row r="866" spans="2:4" ht="15.75" customHeight="1" x14ac:dyDescent="0.25">
      <c r="B866" s="31"/>
      <c r="D866" s="23"/>
    </row>
    <row r="867" spans="2:4" ht="15.75" customHeight="1" x14ac:dyDescent="0.25">
      <c r="B867" s="31"/>
      <c r="D867" s="23"/>
    </row>
    <row r="868" spans="2:4" ht="15.75" customHeight="1" x14ac:dyDescent="0.25">
      <c r="B868" s="31"/>
      <c r="D868" s="23"/>
    </row>
    <row r="869" spans="2:4" ht="15.75" customHeight="1" x14ac:dyDescent="0.25">
      <c r="B869" s="31"/>
      <c r="D869" s="23"/>
    </row>
    <row r="870" spans="2:4" ht="15.75" customHeight="1" x14ac:dyDescent="0.25">
      <c r="B870" s="31"/>
      <c r="D870" s="23"/>
    </row>
    <row r="871" spans="2:4" ht="15.75" customHeight="1" x14ac:dyDescent="0.25">
      <c r="B871" s="31"/>
      <c r="D871" s="23"/>
    </row>
    <row r="872" spans="2:4" ht="15.75" customHeight="1" x14ac:dyDescent="0.25">
      <c r="B872" s="31"/>
      <c r="D872" s="23"/>
    </row>
    <row r="873" spans="2:4" ht="15.75" customHeight="1" x14ac:dyDescent="0.25">
      <c r="B873" s="31"/>
      <c r="D873" s="23"/>
    </row>
    <row r="874" spans="2:4" ht="15.75" customHeight="1" x14ac:dyDescent="0.25">
      <c r="B874" s="31"/>
      <c r="D874" s="23"/>
    </row>
    <row r="875" spans="2:4" ht="15.75" customHeight="1" x14ac:dyDescent="0.25">
      <c r="B875" s="31"/>
      <c r="D875" s="23"/>
    </row>
    <row r="876" spans="2:4" ht="15.75" customHeight="1" x14ac:dyDescent="0.25">
      <c r="B876" s="31"/>
      <c r="D876" s="23"/>
    </row>
    <row r="877" spans="2:4" ht="15.75" customHeight="1" x14ac:dyDescent="0.25">
      <c r="B877" s="31"/>
      <c r="D877" s="23"/>
    </row>
    <row r="878" spans="2:4" ht="15.75" customHeight="1" x14ac:dyDescent="0.25">
      <c r="B878" s="31"/>
      <c r="D878" s="23"/>
    </row>
    <row r="879" spans="2:4" ht="15.75" customHeight="1" x14ac:dyDescent="0.25">
      <c r="B879" s="31"/>
      <c r="D879" s="23"/>
    </row>
    <row r="880" spans="2:4" ht="15.75" customHeight="1" x14ac:dyDescent="0.25">
      <c r="B880" s="31"/>
      <c r="D880" s="23"/>
    </row>
    <row r="881" spans="2:4" ht="15.75" customHeight="1" x14ac:dyDescent="0.25">
      <c r="B881" s="31"/>
      <c r="D881" s="23"/>
    </row>
    <row r="882" spans="2:4" ht="15.75" customHeight="1" x14ac:dyDescent="0.25">
      <c r="B882" s="31"/>
      <c r="D882" s="23"/>
    </row>
    <row r="883" spans="2:4" ht="15.75" customHeight="1" x14ac:dyDescent="0.25">
      <c r="B883" s="31"/>
      <c r="D883" s="23"/>
    </row>
    <row r="884" spans="2:4" ht="15.75" customHeight="1" x14ac:dyDescent="0.25">
      <c r="B884" s="31"/>
      <c r="D884" s="23"/>
    </row>
    <row r="885" spans="2:4" ht="15.75" customHeight="1" x14ac:dyDescent="0.25">
      <c r="B885" s="31"/>
      <c r="D885" s="23"/>
    </row>
    <row r="886" spans="2:4" ht="15.75" customHeight="1" x14ac:dyDescent="0.25">
      <c r="B886" s="31"/>
      <c r="D886" s="23"/>
    </row>
    <row r="887" spans="2:4" ht="15.75" customHeight="1" x14ac:dyDescent="0.25">
      <c r="B887" s="31"/>
      <c r="D887" s="23"/>
    </row>
    <row r="888" spans="2:4" ht="15.75" customHeight="1" x14ac:dyDescent="0.25">
      <c r="B888" s="31"/>
      <c r="D888" s="23"/>
    </row>
    <row r="889" spans="2:4" ht="15.75" customHeight="1" x14ac:dyDescent="0.25">
      <c r="B889" s="31"/>
      <c r="D889" s="23"/>
    </row>
    <row r="890" spans="2:4" ht="15.75" customHeight="1" x14ac:dyDescent="0.25">
      <c r="B890" s="31"/>
      <c r="D890" s="23"/>
    </row>
    <row r="891" spans="2:4" ht="15.75" customHeight="1" x14ac:dyDescent="0.25">
      <c r="B891" s="31"/>
      <c r="D891" s="23"/>
    </row>
    <row r="892" spans="2:4" ht="15.75" customHeight="1" x14ac:dyDescent="0.25">
      <c r="B892" s="31"/>
      <c r="D892" s="23"/>
    </row>
    <row r="893" spans="2:4" ht="15.75" customHeight="1" x14ac:dyDescent="0.25">
      <c r="B893" s="31"/>
      <c r="D893" s="23"/>
    </row>
    <row r="894" spans="2:4" ht="15.75" customHeight="1" x14ac:dyDescent="0.25">
      <c r="B894" s="31"/>
      <c r="D894" s="23"/>
    </row>
    <row r="895" spans="2:4" ht="15.75" customHeight="1" x14ac:dyDescent="0.25">
      <c r="B895" s="31"/>
      <c r="D895" s="23"/>
    </row>
    <row r="896" spans="2:4" ht="15.75" customHeight="1" x14ac:dyDescent="0.25">
      <c r="B896" s="31"/>
      <c r="D896" s="23"/>
    </row>
    <row r="897" spans="2:4" ht="15.75" customHeight="1" x14ac:dyDescent="0.25">
      <c r="B897" s="31"/>
      <c r="D897" s="23"/>
    </row>
    <row r="898" spans="2:4" ht="15.75" customHeight="1" x14ac:dyDescent="0.25">
      <c r="B898" s="31"/>
      <c r="D898" s="23"/>
    </row>
    <row r="899" spans="2:4" ht="15.75" customHeight="1" x14ac:dyDescent="0.25">
      <c r="B899" s="31"/>
      <c r="D899" s="23"/>
    </row>
    <row r="900" spans="2:4" ht="15.75" customHeight="1" x14ac:dyDescent="0.25">
      <c r="B900" s="31"/>
      <c r="D900" s="23"/>
    </row>
    <row r="901" spans="2:4" ht="15.75" customHeight="1" x14ac:dyDescent="0.25">
      <c r="B901" s="31"/>
      <c r="D901" s="23"/>
    </row>
    <row r="902" spans="2:4" ht="15.75" customHeight="1" x14ac:dyDescent="0.25">
      <c r="B902" s="31"/>
      <c r="D902" s="23"/>
    </row>
    <row r="903" spans="2:4" ht="15.75" customHeight="1" x14ac:dyDescent="0.25">
      <c r="B903" s="31"/>
      <c r="D903" s="23"/>
    </row>
    <row r="904" spans="2:4" ht="15.75" customHeight="1" x14ac:dyDescent="0.25">
      <c r="B904" s="31"/>
      <c r="D904" s="23"/>
    </row>
    <row r="905" spans="2:4" ht="15.75" customHeight="1" x14ac:dyDescent="0.25">
      <c r="B905" s="31"/>
      <c r="D905" s="23"/>
    </row>
    <row r="906" spans="2:4" ht="15.75" customHeight="1" x14ac:dyDescent="0.25">
      <c r="B906" s="31"/>
      <c r="D906" s="23"/>
    </row>
    <row r="907" spans="2:4" ht="15.75" customHeight="1" x14ac:dyDescent="0.25">
      <c r="B907" s="31"/>
      <c r="D907" s="23"/>
    </row>
    <row r="908" spans="2:4" ht="15.75" customHeight="1" x14ac:dyDescent="0.25">
      <c r="B908" s="31"/>
      <c r="D908" s="23"/>
    </row>
    <row r="909" spans="2:4" ht="15.75" customHeight="1" x14ac:dyDescent="0.25">
      <c r="B909" s="31"/>
      <c r="D909" s="23"/>
    </row>
    <row r="910" spans="2:4" ht="15.75" customHeight="1" x14ac:dyDescent="0.25">
      <c r="B910" s="31"/>
      <c r="D910" s="23"/>
    </row>
    <row r="911" spans="2:4" ht="15.75" customHeight="1" x14ac:dyDescent="0.25">
      <c r="B911" s="31"/>
      <c r="D911" s="23"/>
    </row>
    <row r="912" spans="2:4" ht="15.75" customHeight="1" x14ac:dyDescent="0.25">
      <c r="B912" s="31"/>
      <c r="D912" s="23"/>
    </row>
    <row r="913" spans="2:4" ht="15.75" customHeight="1" x14ac:dyDescent="0.25">
      <c r="B913" s="31"/>
      <c r="D913" s="23"/>
    </row>
    <row r="914" spans="2:4" ht="15.75" customHeight="1" x14ac:dyDescent="0.25">
      <c r="B914" s="31"/>
      <c r="D914" s="23"/>
    </row>
    <row r="915" spans="2:4" ht="15.75" customHeight="1" x14ac:dyDescent="0.25">
      <c r="B915" s="31"/>
      <c r="D915" s="23"/>
    </row>
    <row r="916" spans="2:4" ht="15.75" customHeight="1" x14ac:dyDescent="0.25">
      <c r="B916" s="31"/>
      <c r="D916" s="23"/>
    </row>
    <row r="917" spans="2:4" ht="15.75" customHeight="1" x14ac:dyDescent="0.25">
      <c r="B917" s="31"/>
      <c r="D917" s="23"/>
    </row>
    <row r="918" spans="2:4" ht="15.75" customHeight="1" x14ac:dyDescent="0.25">
      <c r="B918" s="31"/>
      <c r="D918" s="23"/>
    </row>
    <row r="919" spans="2:4" ht="15.75" customHeight="1" x14ac:dyDescent="0.25">
      <c r="B919" s="31"/>
      <c r="D919" s="23"/>
    </row>
    <row r="920" spans="2:4" ht="15.75" customHeight="1" x14ac:dyDescent="0.25">
      <c r="B920" s="31"/>
      <c r="D920" s="23"/>
    </row>
    <row r="921" spans="2:4" ht="15.75" customHeight="1" x14ac:dyDescent="0.25">
      <c r="B921" s="31"/>
      <c r="D921" s="23"/>
    </row>
    <row r="922" spans="2:4" ht="15.75" customHeight="1" x14ac:dyDescent="0.25">
      <c r="B922" s="31"/>
      <c r="D922" s="23"/>
    </row>
    <row r="923" spans="2:4" ht="15.75" customHeight="1" x14ac:dyDescent="0.25">
      <c r="B923" s="31"/>
      <c r="D923" s="23"/>
    </row>
    <row r="924" spans="2:4" ht="15.75" customHeight="1" x14ac:dyDescent="0.25">
      <c r="B924" s="31"/>
      <c r="D924" s="23"/>
    </row>
    <row r="925" spans="2:4" ht="15.75" customHeight="1" x14ac:dyDescent="0.25">
      <c r="B925" s="31"/>
      <c r="D925" s="23"/>
    </row>
    <row r="926" spans="2:4" ht="15.75" customHeight="1" x14ac:dyDescent="0.25">
      <c r="B926" s="31"/>
      <c r="D926" s="23"/>
    </row>
    <row r="927" spans="2:4" ht="15.75" customHeight="1" x14ac:dyDescent="0.25">
      <c r="B927" s="31"/>
      <c r="D927" s="23"/>
    </row>
    <row r="928" spans="2:4" ht="15.75" customHeight="1" x14ac:dyDescent="0.25">
      <c r="B928" s="31"/>
      <c r="D928" s="23"/>
    </row>
    <row r="929" spans="2:4" ht="15.75" customHeight="1" x14ac:dyDescent="0.25">
      <c r="B929" s="31"/>
      <c r="D929" s="23"/>
    </row>
    <row r="930" spans="2:4" ht="15.75" customHeight="1" x14ac:dyDescent="0.25">
      <c r="B930" s="31"/>
      <c r="D930" s="23"/>
    </row>
    <row r="931" spans="2:4" ht="15.75" customHeight="1" x14ac:dyDescent="0.25">
      <c r="B931" s="31"/>
      <c r="D931" s="23"/>
    </row>
    <row r="932" spans="2:4" ht="15.75" customHeight="1" x14ac:dyDescent="0.25">
      <c r="B932" s="31"/>
      <c r="D932" s="23"/>
    </row>
    <row r="933" spans="2:4" ht="15.75" customHeight="1" x14ac:dyDescent="0.25">
      <c r="B933" s="31"/>
      <c r="D933" s="23"/>
    </row>
    <row r="934" spans="2:4" ht="15.75" customHeight="1" x14ac:dyDescent="0.25">
      <c r="B934" s="31"/>
      <c r="D934" s="23"/>
    </row>
    <row r="935" spans="2:4" ht="15.75" customHeight="1" x14ac:dyDescent="0.25">
      <c r="B935" s="31"/>
      <c r="D935" s="23"/>
    </row>
    <row r="936" spans="2:4" ht="15.75" customHeight="1" x14ac:dyDescent="0.25">
      <c r="B936" s="31"/>
      <c r="D936" s="23"/>
    </row>
    <row r="937" spans="2:4" ht="15.75" customHeight="1" x14ac:dyDescent="0.25">
      <c r="B937" s="31"/>
      <c r="D937" s="23"/>
    </row>
    <row r="938" spans="2:4" ht="15.75" customHeight="1" x14ac:dyDescent="0.25">
      <c r="B938" s="31"/>
      <c r="D938" s="23"/>
    </row>
    <row r="939" spans="2:4" ht="15.75" customHeight="1" x14ac:dyDescent="0.25">
      <c r="B939" s="31"/>
      <c r="D939" s="23"/>
    </row>
    <row r="940" spans="2:4" ht="15.75" customHeight="1" x14ac:dyDescent="0.25">
      <c r="B940" s="31"/>
      <c r="D940" s="23"/>
    </row>
    <row r="941" spans="2:4" ht="15.75" customHeight="1" x14ac:dyDescent="0.25">
      <c r="B941" s="31"/>
      <c r="D941" s="23"/>
    </row>
    <row r="942" spans="2:4" ht="15.75" customHeight="1" x14ac:dyDescent="0.25">
      <c r="B942" s="31"/>
      <c r="D942" s="23"/>
    </row>
    <row r="943" spans="2:4" ht="15.75" customHeight="1" x14ac:dyDescent="0.25">
      <c r="B943" s="31"/>
      <c r="D943" s="23"/>
    </row>
    <row r="944" spans="2:4" ht="15.75" customHeight="1" x14ac:dyDescent="0.25">
      <c r="B944" s="31"/>
      <c r="D944" s="23"/>
    </row>
    <row r="945" spans="2:4" ht="15.75" customHeight="1" x14ac:dyDescent="0.25">
      <c r="B945" s="31"/>
      <c r="D945" s="23"/>
    </row>
    <row r="946" spans="2:4" ht="15.75" customHeight="1" x14ac:dyDescent="0.25">
      <c r="B946" s="31"/>
      <c r="D946" s="23"/>
    </row>
    <row r="947" spans="2:4" ht="15.75" customHeight="1" x14ac:dyDescent="0.25">
      <c r="B947" s="31"/>
      <c r="D947" s="23"/>
    </row>
    <row r="948" spans="2:4" ht="15.75" customHeight="1" x14ac:dyDescent="0.25">
      <c r="B948" s="31"/>
      <c r="D948" s="23"/>
    </row>
    <row r="949" spans="2:4" ht="15.75" customHeight="1" x14ac:dyDescent="0.25">
      <c r="B949" s="31"/>
      <c r="D949" s="23"/>
    </row>
    <row r="950" spans="2:4" ht="15.75" customHeight="1" x14ac:dyDescent="0.25">
      <c r="B950" s="31"/>
      <c r="D950" s="23"/>
    </row>
    <row r="951" spans="2:4" ht="15.75" customHeight="1" x14ac:dyDescent="0.25">
      <c r="B951" s="31"/>
      <c r="D951" s="23"/>
    </row>
    <row r="952" spans="2:4" ht="15.75" customHeight="1" x14ac:dyDescent="0.25">
      <c r="B952" s="31"/>
      <c r="D952" s="23"/>
    </row>
    <row r="953" spans="2:4" ht="15.75" customHeight="1" x14ac:dyDescent="0.25">
      <c r="B953" s="31"/>
      <c r="D953" s="23"/>
    </row>
    <row r="954" spans="2:4" ht="15.75" customHeight="1" x14ac:dyDescent="0.25">
      <c r="B954" s="31"/>
      <c r="D954" s="23"/>
    </row>
    <row r="955" spans="2:4" ht="15.75" customHeight="1" x14ac:dyDescent="0.25">
      <c r="B955" s="31"/>
      <c r="D955" s="23"/>
    </row>
    <row r="956" spans="2:4" ht="15.75" customHeight="1" x14ac:dyDescent="0.25">
      <c r="B956" s="31"/>
      <c r="D956" s="23"/>
    </row>
    <row r="957" spans="2:4" ht="15.75" customHeight="1" x14ac:dyDescent="0.25">
      <c r="B957" s="31"/>
      <c r="D957" s="23"/>
    </row>
    <row r="958" spans="2:4" ht="15.75" customHeight="1" x14ac:dyDescent="0.25">
      <c r="B958" s="31"/>
      <c r="D958" s="23"/>
    </row>
    <row r="959" spans="2:4" ht="15.75" customHeight="1" x14ac:dyDescent="0.25">
      <c r="B959" s="31"/>
      <c r="D959" s="23"/>
    </row>
    <row r="960" spans="2:4" ht="15.75" customHeight="1" x14ac:dyDescent="0.25">
      <c r="B960" s="31"/>
      <c r="D960" s="23"/>
    </row>
    <row r="961" spans="2:4" ht="15.75" customHeight="1" x14ac:dyDescent="0.25">
      <c r="B961" s="31"/>
      <c r="D961" s="23"/>
    </row>
    <row r="962" spans="2:4" ht="15.75" customHeight="1" x14ac:dyDescent="0.25">
      <c r="B962" s="31"/>
      <c r="D962" s="23"/>
    </row>
    <row r="963" spans="2:4" ht="15.75" customHeight="1" x14ac:dyDescent="0.25">
      <c r="B963" s="31"/>
      <c r="D963" s="23"/>
    </row>
    <row r="964" spans="2:4" ht="15.75" customHeight="1" x14ac:dyDescent="0.25">
      <c r="B964" s="31"/>
      <c r="D964" s="23"/>
    </row>
    <row r="965" spans="2:4" ht="15.75" customHeight="1" x14ac:dyDescent="0.25">
      <c r="B965" s="31"/>
      <c r="D965" s="23"/>
    </row>
    <row r="966" spans="2:4" ht="15.75" customHeight="1" x14ac:dyDescent="0.25">
      <c r="B966" s="31"/>
      <c r="D966" s="23"/>
    </row>
    <row r="967" spans="2:4" ht="15.75" customHeight="1" x14ac:dyDescent="0.25">
      <c r="B967" s="31"/>
      <c r="D967" s="23"/>
    </row>
    <row r="968" spans="2:4" ht="15.75" customHeight="1" x14ac:dyDescent="0.25">
      <c r="B968" s="31"/>
      <c r="D968" s="23"/>
    </row>
    <row r="969" spans="2:4" ht="15.75" customHeight="1" x14ac:dyDescent="0.25">
      <c r="B969" s="31"/>
      <c r="D969" s="23"/>
    </row>
    <row r="970" spans="2:4" ht="15.75" customHeight="1" x14ac:dyDescent="0.25">
      <c r="B970" s="31"/>
      <c r="D970" s="23"/>
    </row>
    <row r="971" spans="2:4" ht="15.75" customHeight="1" x14ac:dyDescent="0.25">
      <c r="B971" s="31"/>
      <c r="D971" s="23"/>
    </row>
    <row r="972" spans="2:4" ht="15.75" customHeight="1" x14ac:dyDescent="0.25">
      <c r="B972" s="31"/>
      <c r="D972" s="23"/>
    </row>
    <row r="973" spans="2:4" ht="15.75" customHeight="1" x14ac:dyDescent="0.25">
      <c r="B973" s="31"/>
      <c r="D973" s="23"/>
    </row>
    <row r="974" spans="2:4" ht="15.75" customHeight="1" x14ac:dyDescent="0.25">
      <c r="B974" s="31"/>
      <c r="D974" s="23"/>
    </row>
    <row r="975" spans="2:4" ht="15.75" customHeight="1" x14ac:dyDescent="0.25">
      <c r="B975" s="31"/>
      <c r="D975" s="23"/>
    </row>
    <row r="976" spans="2:4" ht="15.75" customHeight="1" x14ac:dyDescent="0.25">
      <c r="B976" s="31"/>
      <c r="D976" s="23"/>
    </row>
    <row r="977" spans="2:4" ht="15.75" customHeight="1" x14ac:dyDescent="0.25">
      <c r="B977" s="31"/>
      <c r="D977" s="23"/>
    </row>
    <row r="978" spans="2:4" ht="15.75" customHeight="1" x14ac:dyDescent="0.25">
      <c r="B978" s="31"/>
      <c r="D978" s="23"/>
    </row>
    <row r="979" spans="2:4" ht="15.75" customHeight="1" x14ac:dyDescent="0.25">
      <c r="B979" s="31"/>
      <c r="D979" s="23"/>
    </row>
    <row r="980" spans="2:4" ht="15.75" customHeight="1" x14ac:dyDescent="0.25">
      <c r="B980" s="31"/>
      <c r="D980" s="23"/>
    </row>
    <row r="981" spans="2:4" ht="15.75" customHeight="1" x14ac:dyDescent="0.25">
      <c r="B981" s="31"/>
      <c r="D981" s="23"/>
    </row>
    <row r="982" spans="2:4" ht="15.75" customHeight="1" x14ac:dyDescent="0.25">
      <c r="B982" s="31"/>
      <c r="D982" s="23"/>
    </row>
    <row r="983" spans="2:4" ht="15.75" customHeight="1" x14ac:dyDescent="0.25">
      <c r="B983" s="31"/>
      <c r="D983" s="23"/>
    </row>
    <row r="984" spans="2:4" ht="15.75" customHeight="1" x14ac:dyDescent="0.25">
      <c r="B984" s="31"/>
      <c r="D984" s="23"/>
    </row>
    <row r="985" spans="2:4" ht="15.75" customHeight="1" x14ac:dyDescent="0.25">
      <c r="B985" s="31"/>
      <c r="D985" s="23"/>
    </row>
    <row r="986" spans="2:4" ht="15.75" customHeight="1" x14ac:dyDescent="0.25">
      <c r="B986" s="31"/>
      <c r="D986" s="23"/>
    </row>
    <row r="987" spans="2:4" ht="15.75" customHeight="1" x14ac:dyDescent="0.25">
      <c r="B987" s="31"/>
      <c r="D987" s="23"/>
    </row>
    <row r="988" spans="2:4" ht="15.75" customHeight="1" x14ac:dyDescent="0.25">
      <c r="B988" s="31"/>
      <c r="D988" s="23"/>
    </row>
    <row r="989" spans="2:4" ht="15.75" customHeight="1" x14ac:dyDescent="0.25">
      <c r="B989" s="31"/>
      <c r="D989" s="23"/>
    </row>
    <row r="990" spans="2:4" ht="15.75" customHeight="1" x14ac:dyDescent="0.25">
      <c r="B990" s="31"/>
      <c r="D990" s="23"/>
    </row>
    <row r="991" spans="2:4" ht="15.75" customHeight="1" x14ac:dyDescent="0.25">
      <c r="B991" s="31"/>
      <c r="D991" s="23"/>
    </row>
    <row r="992" spans="2:4" ht="15.75" customHeight="1" x14ac:dyDescent="0.25">
      <c r="B992" s="31"/>
      <c r="D992" s="23"/>
    </row>
    <row r="993" spans="2:4" ht="15.75" customHeight="1" x14ac:dyDescent="0.25">
      <c r="B993" s="31"/>
      <c r="D993" s="23"/>
    </row>
    <row r="994" spans="2:4" ht="15.75" customHeight="1" x14ac:dyDescent="0.25">
      <c r="B994" s="31"/>
      <c r="D994" s="23"/>
    </row>
    <row r="995" spans="2:4" ht="15.75" customHeight="1" x14ac:dyDescent="0.25">
      <c r="B995" s="31"/>
      <c r="D995" s="23"/>
    </row>
    <row r="996" spans="2:4" ht="15.75" customHeight="1" x14ac:dyDescent="0.25">
      <c r="B996" s="31"/>
      <c r="D996" s="23"/>
    </row>
    <row r="997" spans="2:4" ht="15.75" customHeight="1" x14ac:dyDescent="0.25">
      <c r="B997" s="31"/>
      <c r="D997" s="23"/>
    </row>
    <row r="998" spans="2:4" ht="15.75" customHeight="1" x14ac:dyDescent="0.25">
      <c r="B998" s="31"/>
      <c r="D998" s="23"/>
    </row>
    <row r="999" spans="2:4" ht="15.75" customHeight="1" x14ac:dyDescent="0.25">
      <c r="B999" s="31"/>
      <c r="D999" s="23"/>
    </row>
    <row r="1000" spans="2:4" ht="15.75" customHeight="1" x14ac:dyDescent="0.25">
      <c r="B1000" s="31"/>
      <c r="D1000" s="23"/>
    </row>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rowBreaks count="2" manualBreakCount="2">
    <brk id="51" man="1"/>
    <brk id="117" man="1"/>
  </row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2"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7"/>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77"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8.25" customHeight="1" x14ac:dyDescent="0.25">
      <c r="A4" s="176" t="s">
        <v>66</v>
      </c>
      <c r="B4" s="139"/>
      <c r="C4" s="139"/>
      <c r="D4" s="179" t="s">
        <v>102</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77" t="s">
        <v>103</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4" t="s">
        <v>100</v>
      </c>
      <c r="E6" s="185"/>
      <c r="F6" s="185"/>
      <c r="G6" s="185"/>
      <c r="H6" s="185"/>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77"/>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77"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9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9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0"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81"/>
      <c r="C13" s="181"/>
      <c r="D13" s="181"/>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7" t="s">
        <v>82</v>
      </c>
      <c r="B14" s="8">
        <v>50.21</v>
      </c>
      <c r="C14" s="8"/>
      <c r="D14" s="113">
        <v>5591.57</v>
      </c>
      <c r="E14" s="47">
        <v>1455</v>
      </c>
      <c r="F14" s="8"/>
      <c r="G14" s="9">
        <f t="shared" ref="G14:G25" si="0">IF(B14=0,"",B14/E14)</f>
        <v>3.4508591065292096E-2</v>
      </c>
      <c r="H14" s="9" t="e">
        <f t="shared" ref="H14:H25" si="1">IF(B14=0,"",B14/F14)</f>
        <v>#DIV/0!</v>
      </c>
      <c r="I14" s="92">
        <f t="shared" ref="I14:I15" si="2">D14/B14</f>
        <v>111.36367257518422</v>
      </c>
      <c r="J14" s="80"/>
      <c r="K14" s="80"/>
      <c r="L14" s="80"/>
      <c r="M14" s="80"/>
      <c r="N14" s="80"/>
      <c r="O14" s="80"/>
      <c r="P14" s="80"/>
      <c r="Q14" s="80"/>
      <c r="R14" s="80"/>
      <c r="S14" s="80"/>
      <c r="T14" s="80"/>
      <c r="U14" s="80"/>
      <c r="V14" s="80"/>
      <c r="W14" s="80"/>
      <c r="X14" s="80"/>
      <c r="Y14" s="80"/>
      <c r="Z14" s="80"/>
    </row>
    <row r="15" spans="1:26" ht="19.5" customHeight="1" x14ac:dyDescent="0.25">
      <c r="A15" s="10" t="s">
        <v>83</v>
      </c>
      <c r="B15" s="11">
        <v>38.32</v>
      </c>
      <c r="C15" s="11"/>
      <c r="D15" s="123">
        <v>4516.38</v>
      </c>
      <c r="E15" s="47">
        <v>1455</v>
      </c>
      <c r="F15" s="11"/>
      <c r="G15" s="9">
        <f t="shared" si="0"/>
        <v>2.6336769759450172E-2</v>
      </c>
      <c r="H15" s="9" t="e">
        <f t="shared" si="1"/>
        <v>#DIV/0!</v>
      </c>
      <c r="I15" s="92">
        <f t="shared" si="2"/>
        <v>117.85960334029228</v>
      </c>
      <c r="J15" s="80"/>
      <c r="K15" s="80"/>
      <c r="L15" s="80"/>
      <c r="M15" s="80"/>
      <c r="N15" s="80"/>
      <c r="O15" s="80"/>
      <c r="P15" s="80"/>
      <c r="Q15" s="80"/>
      <c r="R15" s="80"/>
      <c r="S15" s="80"/>
      <c r="T15" s="80"/>
      <c r="U15" s="80"/>
      <c r="V15" s="80"/>
      <c r="W15" s="80"/>
      <c r="X15" s="80"/>
      <c r="Y15" s="80"/>
      <c r="Z15" s="80"/>
    </row>
    <row r="16" spans="1:26" ht="19.5" customHeight="1" x14ac:dyDescent="0.25">
      <c r="A16" s="10" t="s">
        <v>84</v>
      </c>
      <c r="B16" s="8">
        <v>50.36</v>
      </c>
      <c r="C16" s="26"/>
      <c r="D16" s="113">
        <v>5747.12</v>
      </c>
      <c r="E16" s="47">
        <v>1455</v>
      </c>
      <c r="F16" s="11"/>
      <c r="G16" s="9">
        <f t="shared" si="0"/>
        <v>3.4611683848797252E-2</v>
      </c>
      <c r="H16" s="9" t="e">
        <f t="shared" si="1"/>
        <v>#DIV/0!</v>
      </c>
      <c r="I16" s="92"/>
      <c r="J16" s="80"/>
      <c r="K16" s="80"/>
      <c r="L16" s="80"/>
      <c r="M16" s="80"/>
      <c r="N16" s="80"/>
      <c r="O16" s="80"/>
      <c r="P16" s="80"/>
      <c r="Q16" s="80"/>
      <c r="R16" s="80"/>
      <c r="S16" s="80"/>
      <c r="T16" s="80"/>
      <c r="U16" s="80"/>
      <c r="V16" s="80"/>
      <c r="W16" s="80"/>
      <c r="X16" s="80"/>
      <c r="Y16" s="80"/>
      <c r="Z16" s="80"/>
    </row>
    <row r="17" spans="1:26" ht="19.5" customHeight="1" x14ac:dyDescent="0.25">
      <c r="A17" s="10" t="s">
        <v>85</v>
      </c>
      <c r="B17" s="8">
        <v>47.61</v>
      </c>
      <c r="C17" s="8"/>
      <c r="D17" s="113">
        <v>5493.69</v>
      </c>
      <c r="E17" s="47">
        <v>1455</v>
      </c>
      <c r="F17" s="11"/>
      <c r="G17" s="9">
        <f t="shared" si="0"/>
        <v>3.2721649484536083E-2</v>
      </c>
      <c r="H17" s="9" t="e">
        <f t="shared" si="1"/>
        <v>#DIV/0!</v>
      </c>
      <c r="I17" s="92">
        <f>D17/B17</f>
        <v>115.38941398865784</v>
      </c>
      <c r="J17" s="80"/>
      <c r="K17" s="80"/>
      <c r="L17" s="80"/>
      <c r="M17" s="80"/>
      <c r="N17" s="80"/>
      <c r="O17" s="80"/>
      <c r="P17" s="80"/>
      <c r="Q17" s="80"/>
      <c r="R17" s="80"/>
      <c r="S17" s="80"/>
      <c r="T17" s="80"/>
      <c r="U17" s="80"/>
      <c r="V17" s="80"/>
      <c r="W17" s="80"/>
      <c r="X17" s="80"/>
      <c r="Y17" s="80"/>
      <c r="Z17" s="80"/>
    </row>
    <row r="18" spans="1:26" ht="19.5" customHeight="1" x14ac:dyDescent="0.25">
      <c r="A18" s="7" t="s">
        <v>86</v>
      </c>
      <c r="B18" s="8">
        <v>47.41</v>
      </c>
      <c r="C18" s="8"/>
      <c r="D18" s="113">
        <v>5527.24</v>
      </c>
      <c r="E18" s="47">
        <v>1455</v>
      </c>
      <c r="F18" s="8"/>
      <c r="G18" s="9">
        <f t="shared" si="0"/>
        <v>3.258419243986254E-2</v>
      </c>
      <c r="H18" s="9" t="e">
        <f t="shared" si="1"/>
        <v>#DIV/0!</v>
      </c>
      <c r="I18" s="92">
        <f>AVERAGE(I14:I17)</f>
        <v>114.87089663471146</v>
      </c>
      <c r="J18" s="80"/>
      <c r="K18" s="80"/>
      <c r="L18" s="80"/>
      <c r="M18" s="80"/>
      <c r="N18" s="80"/>
      <c r="O18" s="80"/>
      <c r="P18" s="80"/>
      <c r="Q18" s="80"/>
      <c r="R18" s="80"/>
      <c r="S18" s="80"/>
      <c r="T18" s="80"/>
      <c r="U18" s="80"/>
      <c r="V18" s="80"/>
      <c r="W18" s="80"/>
      <c r="X18" s="80"/>
      <c r="Y18" s="80"/>
      <c r="Z18" s="80"/>
    </row>
    <row r="19" spans="1:26" ht="19.5" customHeight="1" x14ac:dyDescent="0.25">
      <c r="A19" s="7" t="s">
        <v>87</v>
      </c>
      <c r="B19" s="93">
        <v>53.94</v>
      </c>
      <c r="C19" s="93"/>
      <c r="D19" s="124">
        <v>6206.28</v>
      </c>
      <c r="E19" s="47">
        <v>1455</v>
      </c>
      <c r="F19" s="8"/>
      <c r="G19" s="9">
        <f t="shared" si="0"/>
        <v>3.7072164948453605E-2</v>
      </c>
      <c r="H19" s="9" t="e">
        <f t="shared" si="1"/>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14">
        <v>58.26</v>
      </c>
      <c r="C20" s="8"/>
      <c r="D20" s="114">
        <v>6620.55</v>
      </c>
      <c r="E20" s="47">
        <v>1455</v>
      </c>
      <c r="F20" s="11"/>
      <c r="G20" s="9">
        <f t="shared" si="0"/>
        <v>4.0041237113402059E-2</v>
      </c>
      <c r="H20" s="9" t="e">
        <f t="shared" si="1"/>
        <v>#DIV/0!</v>
      </c>
      <c r="I20" s="80"/>
      <c r="J20" s="80"/>
      <c r="K20" s="80"/>
      <c r="L20" s="80"/>
      <c r="M20" s="80"/>
      <c r="N20" s="80"/>
      <c r="O20" s="80"/>
      <c r="P20" s="80"/>
      <c r="Q20" s="80"/>
      <c r="R20" s="80"/>
      <c r="S20" s="80"/>
      <c r="T20" s="80"/>
      <c r="U20" s="80"/>
      <c r="V20" s="80"/>
      <c r="W20" s="80"/>
      <c r="X20" s="80"/>
      <c r="Y20" s="80"/>
      <c r="Z20" s="80"/>
    </row>
    <row r="21" spans="1:26" ht="19.5" customHeight="1" x14ac:dyDescent="0.25">
      <c r="A21" s="7" t="s">
        <v>101</v>
      </c>
      <c r="B21" s="26">
        <v>56.59</v>
      </c>
      <c r="C21" s="15"/>
      <c r="D21" s="116">
        <v>6385.46</v>
      </c>
      <c r="E21" s="47">
        <v>1455</v>
      </c>
      <c r="F21" s="8"/>
      <c r="G21" s="9">
        <f t="shared" si="0"/>
        <v>3.8893470790378012E-2</v>
      </c>
      <c r="H21" s="9" t="e">
        <f t="shared" si="1"/>
        <v>#DIV/0!</v>
      </c>
      <c r="I21" s="80"/>
      <c r="J21" s="80"/>
      <c r="K21" s="80"/>
      <c r="L21" s="80"/>
      <c r="M21" s="80"/>
      <c r="N21" s="80"/>
      <c r="O21" s="80"/>
      <c r="P21" s="80"/>
      <c r="Q21" s="80"/>
      <c r="R21" s="80"/>
      <c r="S21" s="80"/>
      <c r="T21" s="80"/>
      <c r="U21" s="80"/>
      <c r="V21" s="80"/>
      <c r="W21" s="80"/>
      <c r="X21" s="80"/>
      <c r="Y21" s="80"/>
      <c r="Z21" s="80"/>
    </row>
    <row r="22" spans="1:26" ht="19.5" customHeight="1" x14ac:dyDescent="0.25">
      <c r="A22" s="7" t="s">
        <v>90</v>
      </c>
      <c r="B22" s="8">
        <v>58.78</v>
      </c>
      <c r="C22" s="8"/>
      <c r="D22" s="114">
        <v>6609.25</v>
      </c>
      <c r="E22" s="47">
        <v>1455</v>
      </c>
      <c r="F22" s="8"/>
      <c r="G22" s="9">
        <f t="shared" si="0"/>
        <v>4.0398625429553268E-2</v>
      </c>
      <c r="H22" s="9" t="e">
        <f t="shared" si="1"/>
        <v>#DIV/0!</v>
      </c>
      <c r="I22" s="80"/>
      <c r="J22" s="80"/>
      <c r="K22" s="80"/>
      <c r="L22" s="80"/>
      <c r="M22" s="80"/>
      <c r="N22" s="80"/>
      <c r="O22" s="80"/>
      <c r="P22" s="80"/>
      <c r="Q22" s="80"/>
      <c r="R22" s="80"/>
      <c r="S22" s="80"/>
      <c r="T22" s="80"/>
      <c r="U22" s="80"/>
      <c r="V22" s="80"/>
      <c r="W22" s="80"/>
      <c r="X22" s="80"/>
      <c r="Y22" s="80"/>
      <c r="Z22" s="80"/>
    </row>
    <row r="23" spans="1:26" ht="19.5" customHeight="1" x14ac:dyDescent="0.25">
      <c r="A23" s="7" t="s">
        <v>91</v>
      </c>
      <c r="B23" s="8">
        <v>79.959999999999994</v>
      </c>
      <c r="C23" s="8"/>
      <c r="D23" s="113">
        <v>8721.68</v>
      </c>
      <c r="E23" s="47">
        <v>1455</v>
      </c>
      <c r="F23" s="8"/>
      <c r="G23" s="9">
        <f t="shared" si="0"/>
        <v>5.4955326460481096E-2</v>
      </c>
      <c r="H23" s="9" t="e">
        <f t="shared" si="1"/>
        <v>#DIV/0!</v>
      </c>
      <c r="I23" s="80"/>
      <c r="J23" s="80"/>
      <c r="K23" s="80"/>
      <c r="L23" s="80"/>
      <c r="M23" s="80"/>
      <c r="N23" s="80"/>
      <c r="O23" s="80"/>
      <c r="P23" s="80"/>
      <c r="Q23" s="80"/>
      <c r="R23" s="80"/>
      <c r="S23" s="80"/>
      <c r="T23" s="80"/>
      <c r="U23" s="80"/>
      <c r="V23" s="80"/>
      <c r="W23" s="80"/>
      <c r="X23" s="80"/>
      <c r="Y23" s="80"/>
      <c r="Z23" s="80"/>
    </row>
    <row r="24" spans="1:26" ht="19.5" customHeight="1" x14ac:dyDescent="0.25">
      <c r="A24" s="7" t="s">
        <v>92</v>
      </c>
      <c r="B24" s="136">
        <v>115.19</v>
      </c>
      <c r="C24" s="8"/>
      <c r="D24" s="113">
        <v>12351.19</v>
      </c>
      <c r="E24" s="47">
        <v>1455</v>
      </c>
      <c r="F24" s="8"/>
      <c r="G24" s="9">
        <f t="shared" si="0"/>
        <v>7.9168384879725079E-2</v>
      </c>
      <c r="H24" s="9" t="e">
        <f t="shared" si="1"/>
        <v>#DIV/0!</v>
      </c>
      <c r="I24" s="80"/>
      <c r="J24" s="80"/>
      <c r="K24" s="80"/>
      <c r="L24" s="80"/>
      <c r="M24" s="80"/>
      <c r="N24" s="80"/>
      <c r="O24" s="80"/>
      <c r="P24" s="80"/>
      <c r="Q24" s="80"/>
      <c r="R24" s="80"/>
      <c r="S24" s="80"/>
      <c r="T24" s="80"/>
      <c r="U24" s="80"/>
      <c r="V24" s="80"/>
      <c r="W24" s="80"/>
      <c r="X24" s="80"/>
      <c r="Y24" s="80"/>
      <c r="Z24" s="80"/>
    </row>
    <row r="25" spans="1:26" ht="19.5" customHeight="1" x14ac:dyDescent="0.25">
      <c r="A25" s="7" t="s">
        <v>93</v>
      </c>
      <c r="B25" s="9">
        <v>139.72999999999999</v>
      </c>
      <c r="C25" s="9"/>
      <c r="D25" s="113">
        <v>14854.36</v>
      </c>
      <c r="E25" s="47">
        <v>1455</v>
      </c>
      <c r="F25" s="8"/>
      <c r="G25" s="9">
        <f t="shared" si="0"/>
        <v>9.6034364261168376E-2</v>
      </c>
      <c r="H25" s="9" t="e">
        <f t="shared" si="1"/>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17">
        <f>IF(SUM(B14:B25)=0,"",SUM(B14:B25))</f>
        <v>796.36000000000013</v>
      </c>
      <c r="C26" s="20" t="str">
        <f>IF(MAX(C14:C25)=0,"",MAX(C14:C25))</f>
        <v/>
      </c>
      <c r="D26" s="121">
        <f>IF(SUM(D14:D25)=0,"",SUM(D14:D25))</f>
        <v>88624.77</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3">IF(SUM(B14:B25)=0,"",AVERAGE(B14:B25))</f>
        <v>66.363333333333344</v>
      </c>
      <c r="C27" s="20" t="str">
        <f t="shared" si="3"/>
        <v/>
      </c>
      <c r="D27" s="121">
        <f t="shared" si="3"/>
        <v>7385.3975</v>
      </c>
      <c r="E27" s="20">
        <f t="shared" si="3"/>
        <v>1455</v>
      </c>
      <c r="F27" s="20" t="str">
        <f t="shared" si="3"/>
        <v/>
      </c>
      <c r="G27" s="22">
        <f t="shared" si="3"/>
        <v>4.5610538373424971E-2</v>
      </c>
      <c r="H27" s="22" t="e">
        <f t="shared" si="3"/>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9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9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9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9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9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9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9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9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9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9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9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9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9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9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9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9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9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9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9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9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9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9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9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9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9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9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9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9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9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9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9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9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9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9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9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9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9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9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9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9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9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9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9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9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9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9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9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9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9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9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9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9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9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9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9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9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9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9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9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9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9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9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9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9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9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9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9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9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9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9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9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9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9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9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9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9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9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9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9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9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9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9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9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9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9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9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9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9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9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9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9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9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9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9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9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9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9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9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9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9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9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9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9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9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9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9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9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9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9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9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9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9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9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9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9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9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9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9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9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9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9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9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9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9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9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9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9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9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9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9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9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9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9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9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9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9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9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9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9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9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9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9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9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9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9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9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9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9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9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9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9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9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9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9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9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9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9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9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9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9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9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9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9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9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9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9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9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9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9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9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9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9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9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9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9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9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9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9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9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9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9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9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9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9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9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9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9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9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9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9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9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9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9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9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9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9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9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9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9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9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9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9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D231" s="23"/>
    </row>
    <row r="232" spans="1:26" ht="15.75" customHeight="1" x14ac:dyDescent="0.25">
      <c r="D232" s="23"/>
    </row>
    <row r="233" spans="1:26" ht="15.75" customHeight="1" x14ac:dyDescent="0.25">
      <c r="D233" s="23"/>
    </row>
    <row r="234" spans="1:26" ht="15.75" customHeight="1" x14ac:dyDescent="0.25">
      <c r="D234" s="23"/>
    </row>
    <row r="235" spans="1:26" ht="15.75" customHeight="1" x14ac:dyDescent="0.25">
      <c r="D235" s="23"/>
    </row>
    <row r="236" spans="1:26" ht="15.75" customHeight="1" x14ac:dyDescent="0.25">
      <c r="D236" s="23"/>
    </row>
    <row r="237" spans="1:26" ht="15.75" customHeight="1" x14ac:dyDescent="0.25">
      <c r="D237" s="23"/>
    </row>
    <row r="238" spans="1:26" ht="15.75" customHeight="1" x14ac:dyDescent="0.25">
      <c r="D238" s="23"/>
    </row>
    <row r="239" spans="1:26" ht="15.75" customHeight="1" x14ac:dyDescent="0.25">
      <c r="D239" s="23"/>
    </row>
    <row r="240" spans="1:26" ht="15.75" customHeight="1" x14ac:dyDescent="0.25">
      <c r="D240" s="23"/>
    </row>
    <row r="241" spans="4:4" ht="15.75" customHeight="1" x14ac:dyDescent="0.25">
      <c r="D241" s="23"/>
    </row>
    <row r="242" spans="4:4" ht="15.75" customHeight="1" x14ac:dyDescent="0.25">
      <c r="D242" s="23"/>
    </row>
    <row r="243" spans="4:4" ht="15.75" customHeight="1" x14ac:dyDescent="0.25">
      <c r="D243" s="23"/>
    </row>
    <row r="244" spans="4:4" ht="15.75" customHeight="1" x14ac:dyDescent="0.25">
      <c r="D244" s="23"/>
    </row>
    <row r="245" spans="4:4" ht="15.75" customHeight="1" x14ac:dyDescent="0.25">
      <c r="D245" s="23"/>
    </row>
    <row r="246" spans="4:4" ht="15.75" customHeight="1" x14ac:dyDescent="0.25">
      <c r="D246" s="23"/>
    </row>
    <row r="247" spans="4:4" ht="15.75" customHeight="1" x14ac:dyDescent="0.25">
      <c r="D247" s="23"/>
    </row>
    <row r="248" spans="4:4" ht="15.75" customHeight="1" x14ac:dyDescent="0.25">
      <c r="D248" s="23"/>
    </row>
    <row r="249" spans="4:4" ht="15.75" customHeight="1" x14ac:dyDescent="0.25">
      <c r="D249" s="23"/>
    </row>
    <row r="250" spans="4:4" ht="15.75" customHeight="1" x14ac:dyDescent="0.25">
      <c r="D250" s="23"/>
    </row>
    <row r="251" spans="4:4" ht="15.75" customHeight="1" x14ac:dyDescent="0.25">
      <c r="D251" s="23"/>
    </row>
    <row r="252" spans="4:4" ht="15.75" customHeight="1" x14ac:dyDescent="0.25">
      <c r="D252" s="23"/>
    </row>
    <row r="253" spans="4:4" ht="15.75" customHeight="1" x14ac:dyDescent="0.25">
      <c r="D253" s="23"/>
    </row>
    <row r="254" spans="4:4" ht="15.75" customHeight="1" x14ac:dyDescent="0.25">
      <c r="D254" s="23"/>
    </row>
    <row r="255" spans="4:4" ht="15.75" customHeight="1" x14ac:dyDescent="0.25">
      <c r="D255" s="23"/>
    </row>
    <row r="256" spans="4:4" ht="15.75" customHeight="1" x14ac:dyDescent="0.25">
      <c r="D256" s="23"/>
    </row>
    <row r="257" spans="4:4" ht="15.75" customHeight="1" x14ac:dyDescent="0.25">
      <c r="D257" s="23"/>
    </row>
    <row r="258" spans="4:4" ht="15.75" customHeight="1" x14ac:dyDescent="0.25">
      <c r="D258" s="23"/>
    </row>
    <row r="259" spans="4:4" ht="15.75" customHeight="1" x14ac:dyDescent="0.25">
      <c r="D259" s="23"/>
    </row>
    <row r="260" spans="4:4" ht="15.75" customHeight="1" x14ac:dyDescent="0.25">
      <c r="D260" s="23"/>
    </row>
    <row r="261" spans="4:4" ht="15.75" customHeight="1" x14ac:dyDescent="0.25">
      <c r="D261" s="23"/>
    </row>
    <row r="262" spans="4:4" ht="15.75" customHeight="1" x14ac:dyDescent="0.25">
      <c r="D262" s="23"/>
    </row>
    <row r="263" spans="4:4" ht="15.75" customHeight="1" x14ac:dyDescent="0.25">
      <c r="D263" s="23"/>
    </row>
    <row r="264" spans="4:4" ht="15.75" customHeight="1" x14ac:dyDescent="0.25">
      <c r="D264" s="23"/>
    </row>
    <row r="265" spans="4:4" ht="15.75" customHeight="1" x14ac:dyDescent="0.25">
      <c r="D265" s="23"/>
    </row>
    <row r="266" spans="4:4" ht="15.75" customHeight="1" x14ac:dyDescent="0.25">
      <c r="D266" s="23"/>
    </row>
    <row r="267" spans="4:4" ht="15.75" customHeight="1" x14ac:dyDescent="0.25">
      <c r="D267" s="23"/>
    </row>
    <row r="268" spans="4:4" ht="15.75" customHeight="1" x14ac:dyDescent="0.25">
      <c r="D268" s="23"/>
    </row>
    <row r="269" spans="4:4" ht="15.75" customHeight="1" x14ac:dyDescent="0.25">
      <c r="D269" s="23"/>
    </row>
    <row r="270" spans="4:4" ht="15.75" customHeight="1" x14ac:dyDescent="0.25">
      <c r="D270" s="23"/>
    </row>
    <row r="271" spans="4:4" ht="15.75" customHeight="1" x14ac:dyDescent="0.25">
      <c r="D271" s="23"/>
    </row>
    <row r="272" spans="4:4" ht="15.75" customHeight="1" x14ac:dyDescent="0.25">
      <c r="D272" s="23"/>
    </row>
    <row r="273" spans="4:4" ht="15.75" customHeight="1" x14ac:dyDescent="0.25">
      <c r="D273" s="23"/>
    </row>
    <row r="274" spans="4:4" ht="15.75" customHeight="1" x14ac:dyDescent="0.25">
      <c r="D274" s="23"/>
    </row>
    <row r="275" spans="4:4" ht="15.75" customHeight="1" x14ac:dyDescent="0.25">
      <c r="D275" s="23"/>
    </row>
    <row r="276" spans="4:4" ht="15.75" customHeight="1" x14ac:dyDescent="0.25">
      <c r="D276" s="23"/>
    </row>
    <row r="277" spans="4:4" ht="15.75" customHeight="1" x14ac:dyDescent="0.25">
      <c r="D277" s="23"/>
    </row>
    <row r="278" spans="4:4" ht="15.75" customHeight="1" x14ac:dyDescent="0.25">
      <c r="D278" s="23"/>
    </row>
    <row r="279" spans="4:4" ht="15.75" customHeight="1" x14ac:dyDescent="0.25">
      <c r="D279" s="23"/>
    </row>
    <row r="280" spans="4:4" ht="15.75" customHeight="1" x14ac:dyDescent="0.25">
      <c r="D280" s="23"/>
    </row>
    <row r="281" spans="4:4" ht="15.75" customHeight="1" x14ac:dyDescent="0.25">
      <c r="D281" s="23"/>
    </row>
    <row r="282" spans="4:4" ht="15.75" customHeight="1" x14ac:dyDescent="0.25">
      <c r="D282" s="23"/>
    </row>
    <row r="283" spans="4:4" ht="15.75" customHeight="1" x14ac:dyDescent="0.25">
      <c r="D283" s="23"/>
    </row>
    <row r="284" spans="4:4" ht="15.75" customHeight="1" x14ac:dyDescent="0.25">
      <c r="D284" s="23"/>
    </row>
    <row r="285" spans="4:4" ht="15.75" customHeight="1" x14ac:dyDescent="0.25">
      <c r="D285" s="23"/>
    </row>
    <row r="286" spans="4:4" ht="15.75" customHeight="1" x14ac:dyDescent="0.25">
      <c r="D286" s="23"/>
    </row>
    <row r="287" spans="4:4" ht="15.75" customHeight="1" x14ac:dyDescent="0.25">
      <c r="D287" s="23"/>
    </row>
    <row r="288" spans="4:4" ht="15.75" customHeight="1" x14ac:dyDescent="0.25">
      <c r="D288" s="23"/>
    </row>
    <row r="289" spans="4:4" ht="15.75" customHeight="1" x14ac:dyDescent="0.25">
      <c r="D289" s="23"/>
    </row>
    <row r="290" spans="4:4" ht="15.75" customHeight="1" x14ac:dyDescent="0.25">
      <c r="D290" s="23"/>
    </row>
    <row r="291" spans="4:4" ht="15.75" customHeight="1" x14ac:dyDescent="0.25">
      <c r="D291" s="23"/>
    </row>
    <row r="292" spans="4:4" ht="15.75" customHeight="1" x14ac:dyDescent="0.25">
      <c r="D292" s="23"/>
    </row>
    <row r="293" spans="4:4" ht="15.75" customHeight="1" x14ac:dyDescent="0.25">
      <c r="D293" s="23"/>
    </row>
    <row r="294" spans="4:4" ht="15.75" customHeight="1" x14ac:dyDescent="0.25">
      <c r="D294" s="23"/>
    </row>
    <row r="295" spans="4:4" ht="15.75" customHeight="1" x14ac:dyDescent="0.25">
      <c r="D295" s="23"/>
    </row>
    <row r="296" spans="4:4" ht="15.75" customHeight="1" x14ac:dyDescent="0.25">
      <c r="D296" s="23"/>
    </row>
    <row r="297" spans="4:4" ht="15.75" customHeight="1" x14ac:dyDescent="0.25">
      <c r="D297" s="23"/>
    </row>
    <row r="298" spans="4:4" ht="15.75" customHeight="1" x14ac:dyDescent="0.25">
      <c r="D298" s="23"/>
    </row>
    <row r="299" spans="4:4" ht="15.75" customHeight="1" x14ac:dyDescent="0.25">
      <c r="D299" s="23"/>
    </row>
    <row r="300" spans="4:4" ht="15.75" customHeight="1" x14ac:dyDescent="0.25">
      <c r="D300" s="23"/>
    </row>
    <row r="301" spans="4:4" ht="15.75" customHeight="1" x14ac:dyDescent="0.25">
      <c r="D301" s="23"/>
    </row>
    <row r="302" spans="4:4" ht="15.75" customHeight="1" x14ac:dyDescent="0.25">
      <c r="D302" s="23"/>
    </row>
    <row r="303" spans="4:4" ht="15.75" customHeight="1" x14ac:dyDescent="0.25">
      <c r="D303" s="23"/>
    </row>
    <row r="304" spans="4:4" ht="15.75" customHeight="1" x14ac:dyDescent="0.25">
      <c r="D304" s="23"/>
    </row>
    <row r="305" spans="4:4" ht="15.75" customHeight="1" x14ac:dyDescent="0.25">
      <c r="D305" s="23"/>
    </row>
    <row r="306" spans="4:4" ht="15.75" customHeight="1" x14ac:dyDescent="0.25">
      <c r="D306" s="23"/>
    </row>
    <row r="307" spans="4:4" ht="15.75" customHeight="1" x14ac:dyDescent="0.25">
      <c r="D307" s="23"/>
    </row>
    <row r="308" spans="4:4" ht="15.75" customHeight="1" x14ac:dyDescent="0.25">
      <c r="D308" s="23"/>
    </row>
    <row r="309" spans="4:4" ht="15.75" customHeight="1" x14ac:dyDescent="0.25">
      <c r="D309" s="23"/>
    </row>
    <row r="310" spans="4:4" ht="15.75" customHeight="1" x14ac:dyDescent="0.25">
      <c r="D310" s="23"/>
    </row>
    <row r="311" spans="4:4" ht="15.75" customHeight="1" x14ac:dyDescent="0.25">
      <c r="D311" s="23"/>
    </row>
    <row r="312" spans="4:4" ht="15.75" customHeight="1" x14ac:dyDescent="0.25">
      <c r="D312" s="23"/>
    </row>
    <row r="313" spans="4:4" ht="15.75" customHeight="1" x14ac:dyDescent="0.25">
      <c r="D313" s="23"/>
    </row>
    <row r="314" spans="4:4" ht="15.75" customHeight="1" x14ac:dyDescent="0.25">
      <c r="D314" s="23"/>
    </row>
    <row r="315" spans="4:4" ht="15.75" customHeight="1" x14ac:dyDescent="0.25">
      <c r="D315" s="23"/>
    </row>
    <row r="316" spans="4:4" ht="15.75" customHeight="1" x14ac:dyDescent="0.25">
      <c r="D316" s="23"/>
    </row>
    <row r="317" spans="4:4" ht="15.75" customHeight="1" x14ac:dyDescent="0.25">
      <c r="D317" s="23"/>
    </row>
    <row r="318" spans="4:4" ht="15.75" customHeight="1" x14ac:dyDescent="0.25">
      <c r="D318" s="23"/>
    </row>
    <row r="319" spans="4:4" ht="15.75" customHeight="1" x14ac:dyDescent="0.25">
      <c r="D319" s="23"/>
    </row>
    <row r="320" spans="4:4" ht="15.75" customHeight="1" x14ac:dyDescent="0.25">
      <c r="D320" s="23"/>
    </row>
    <row r="321" spans="4:4" ht="15.75" customHeight="1" x14ac:dyDescent="0.25">
      <c r="D321" s="23"/>
    </row>
    <row r="322" spans="4:4" ht="15.75" customHeight="1" x14ac:dyDescent="0.25">
      <c r="D322" s="23"/>
    </row>
    <row r="323" spans="4:4" ht="15.75" customHeight="1" x14ac:dyDescent="0.25">
      <c r="D323" s="23"/>
    </row>
    <row r="324" spans="4:4" ht="15.75" customHeight="1" x14ac:dyDescent="0.25">
      <c r="D324" s="23"/>
    </row>
    <row r="325" spans="4:4" ht="15.75" customHeight="1" x14ac:dyDescent="0.25">
      <c r="D325" s="23"/>
    </row>
    <row r="326" spans="4:4" ht="15.75" customHeight="1" x14ac:dyDescent="0.25">
      <c r="D326" s="23"/>
    </row>
    <row r="327" spans="4:4" ht="15.75" customHeight="1" x14ac:dyDescent="0.25">
      <c r="D327" s="23"/>
    </row>
    <row r="328" spans="4:4" ht="15.75" customHeight="1" x14ac:dyDescent="0.25">
      <c r="D328" s="23"/>
    </row>
    <row r="329" spans="4:4" ht="15.75" customHeight="1" x14ac:dyDescent="0.25">
      <c r="D329" s="23"/>
    </row>
    <row r="330" spans="4:4" ht="15.75" customHeight="1" x14ac:dyDescent="0.25">
      <c r="D330" s="23"/>
    </row>
    <row r="331" spans="4:4" ht="15.75" customHeight="1" x14ac:dyDescent="0.25">
      <c r="D331" s="23"/>
    </row>
    <row r="332" spans="4:4" ht="15.75" customHeight="1" x14ac:dyDescent="0.25">
      <c r="D332" s="23"/>
    </row>
    <row r="333" spans="4:4" ht="15.75" customHeight="1" x14ac:dyDescent="0.25">
      <c r="D333" s="23"/>
    </row>
    <row r="334" spans="4:4" ht="15.75" customHeight="1" x14ac:dyDescent="0.25">
      <c r="D334" s="23"/>
    </row>
    <row r="335" spans="4:4" ht="15.75" customHeight="1" x14ac:dyDescent="0.25">
      <c r="D335" s="23"/>
    </row>
    <row r="336" spans="4:4" ht="15.75" customHeight="1" x14ac:dyDescent="0.25">
      <c r="D336" s="23"/>
    </row>
    <row r="337" spans="4:4" ht="15.75" customHeight="1" x14ac:dyDescent="0.25">
      <c r="D337" s="23"/>
    </row>
    <row r="338" spans="4:4" ht="15.75" customHeight="1" x14ac:dyDescent="0.25">
      <c r="D338" s="23"/>
    </row>
    <row r="339" spans="4:4" ht="15.75" customHeight="1" x14ac:dyDescent="0.25">
      <c r="D339" s="23"/>
    </row>
    <row r="340" spans="4:4" ht="15.75" customHeight="1" x14ac:dyDescent="0.25">
      <c r="D340" s="23"/>
    </row>
    <row r="341" spans="4:4" ht="15.75" customHeight="1" x14ac:dyDescent="0.25">
      <c r="D341" s="23"/>
    </row>
    <row r="342" spans="4:4" ht="15.75" customHeight="1" x14ac:dyDescent="0.25">
      <c r="D342" s="23"/>
    </row>
    <row r="343" spans="4:4" ht="15.75" customHeight="1" x14ac:dyDescent="0.25">
      <c r="D343" s="23"/>
    </row>
    <row r="344" spans="4:4" ht="15.75" customHeight="1" x14ac:dyDescent="0.25">
      <c r="D344" s="23"/>
    </row>
    <row r="345" spans="4:4" ht="15.75" customHeight="1" x14ac:dyDescent="0.25">
      <c r="D345" s="23"/>
    </row>
    <row r="346" spans="4:4" ht="15.75" customHeight="1" x14ac:dyDescent="0.25">
      <c r="D346" s="23"/>
    </row>
    <row r="347" spans="4:4" ht="15.75" customHeight="1" x14ac:dyDescent="0.25">
      <c r="D347" s="23"/>
    </row>
    <row r="348" spans="4:4" ht="15.75" customHeight="1" x14ac:dyDescent="0.25">
      <c r="D348" s="23"/>
    </row>
    <row r="349" spans="4:4" ht="15.75" customHeight="1" x14ac:dyDescent="0.25">
      <c r="D349" s="23"/>
    </row>
    <row r="350" spans="4:4" ht="15.75" customHeight="1" x14ac:dyDescent="0.25">
      <c r="D350" s="23"/>
    </row>
    <row r="351" spans="4:4" ht="15.75" customHeight="1" x14ac:dyDescent="0.25">
      <c r="D351" s="23"/>
    </row>
    <row r="352" spans="4:4" ht="15.75" customHeight="1" x14ac:dyDescent="0.25">
      <c r="D352" s="23"/>
    </row>
    <row r="353" spans="4:4" ht="15.75" customHeight="1" x14ac:dyDescent="0.25">
      <c r="D353" s="23"/>
    </row>
    <row r="354" spans="4:4" ht="15.75" customHeight="1" x14ac:dyDescent="0.25">
      <c r="D354" s="23"/>
    </row>
    <row r="355" spans="4:4" ht="15.75" customHeight="1" x14ac:dyDescent="0.25">
      <c r="D355" s="23"/>
    </row>
    <row r="356" spans="4:4" ht="15.75" customHeight="1" x14ac:dyDescent="0.25">
      <c r="D356" s="23"/>
    </row>
    <row r="357" spans="4:4" ht="15.75" customHeight="1" x14ac:dyDescent="0.25">
      <c r="D357" s="23"/>
    </row>
    <row r="358" spans="4:4" ht="15.75" customHeight="1" x14ac:dyDescent="0.25">
      <c r="D358" s="23"/>
    </row>
    <row r="359" spans="4:4" ht="15.75" customHeight="1" x14ac:dyDescent="0.25">
      <c r="D359" s="23"/>
    </row>
    <row r="360" spans="4:4" ht="15.75" customHeight="1" x14ac:dyDescent="0.25">
      <c r="D360" s="23"/>
    </row>
    <row r="361" spans="4:4" ht="15.75" customHeight="1" x14ac:dyDescent="0.25">
      <c r="D361" s="23"/>
    </row>
    <row r="362" spans="4:4" ht="15.75" customHeight="1" x14ac:dyDescent="0.25">
      <c r="D362" s="23"/>
    </row>
    <row r="363" spans="4:4" ht="15.75" customHeight="1" x14ac:dyDescent="0.25">
      <c r="D363" s="23"/>
    </row>
    <row r="364" spans="4:4" ht="15.75" customHeight="1" x14ac:dyDescent="0.25">
      <c r="D364" s="23"/>
    </row>
    <row r="365" spans="4:4" ht="15.75" customHeight="1" x14ac:dyDescent="0.25">
      <c r="D365" s="23"/>
    </row>
    <row r="366" spans="4:4" ht="15.75" customHeight="1" x14ac:dyDescent="0.25">
      <c r="D366" s="23"/>
    </row>
    <row r="367" spans="4:4" ht="15.75" customHeight="1" x14ac:dyDescent="0.25">
      <c r="D367" s="23"/>
    </row>
    <row r="368" spans="4:4" ht="15.75" customHeight="1" x14ac:dyDescent="0.25">
      <c r="D368" s="23"/>
    </row>
    <row r="369" spans="4:4" ht="15.75" customHeight="1" x14ac:dyDescent="0.25">
      <c r="D369" s="23"/>
    </row>
    <row r="370" spans="4:4" ht="15.75" customHeight="1" x14ac:dyDescent="0.25">
      <c r="D370" s="23"/>
    </row>
    <row r="371" spans="4:4" ht="15.75" customHeight="1" x14ac:dyDescent="0.25">
      <c r="D371" s="23"/>
    </row>
    <row r="372" spans="4:4" ht="15.75" customHeight="1" x14ac:dyDescent="0.25">
      <c r="D372" s="23"/>
    </row>
    <row r="373" spans="4:4" ht="15.75" customHeight="1" x14ac:dyDescent="0.25">
      <c r="D373" s="23"/>
    </row>
    <row r="374" spans="4:4" ht="15.75" customHeight="1" x14ac:dyDescent="0.25">
      <c r="D374" s="23"/>
    </row>
    <row r="375" spans="4:4" ht="15.75" customHeight="1" x14ac:dyDescent="0.25">
      <c r="D375" s="23"/>
    </row>
    <row r="376" spans="4:4" ht="15.75" customHeight="1" x14ac:dyDescent="0.25">
      <c r="D376" s="23"/>
    </row>
    <row r="377" spans="4:4" ht="15.75" customHeight="1" x14ac:dyDescent="0.25">
      <c r="D377" s="23"/>
    </row>
    <row r="378" spans="4:4" ht="15.75" customHeight="1" x14ac:dyDescent="0.25">
      <c r="D378" s="23"/>
    </row>
    <row r="379" spans="4:4" ht="15.75" customHeight="1" x14ac:dyDescent="0.25">
      <c r="D379" s="23"/>
    </row>
    <row r="380" spans="4:4" ht="15.75" customHeight="1" x14ac:dyDescent="0.25">
      <c r="D380" s="23"/>
    </row>
    <row r="381" spans="4:4" ht="15.75" customHeight="1" x14ac:dyDescent="0.25">
      <c r="D381" s="23"/>
    </row>
    <row r="382" spans="4:4" ht="15.75" customHeight="1" x14ac:dyDescent="0.25">
      <c r="D382" s="23"/>
    </row>
    <row r="383" spans="4:4" ht="15.75" customHeight="1" x14ac:dyDescent="0.25">
      <c r="D383" s="23"/>
    </row>
    <row r="384" spans="4:4" ht="15.75" customHeight="1" x14ac:dyDescent="0.25">
      <c r="D384" s="23"/>
    </row>
    <row r="385" spans="4:4" ht="15.75" customHeight="1" x14ac:dyDescent="0.25">
      <c r="D385" s="23"/>
    </row>
    <row r="386" spans="4:4" ht="15.75" customHeight="1" x14ac:dyDescent="0.25">
      <c r="D386" s="23"/>
    </row>
    <row r="387" spans="4:4" ht="15.75" customHeight="1" x14ac:dyDescent="0.25">
      <c r="D387" s="23"/>
    </row>
    <row r="388" spans="4:4" ht="15.75" customHeight="1" x14ac:dyDescent="0.25">
      <c r="D388" s="23"/>
    </row>
    <row r="389" spans="4:4" ht="15.75" customHeight="1" x14ac:dyDescent="0.25">
      <c r="D389" s="23"/>
    </row>
    <row r="390" spans="4:4" ht="15.75" customHeight="1" x14ac:dyDescent="0.25">
      <c r="D390" s="23"/>
    </row>
    <row r="391" spans="4:4" ht="15.75" customHeight="1" x14ac:dyDescent="0.25">
      <c r="D391" s="23"/>
    </row>
    <row r="392" spans="4:4" ht="15.75" customHeight="1" x14ac:dyDescent="0.25">
      <c r="D392" s="23"/>
    </row>
    <row r="393" spans="4:4" ht="15.75" customHeight="1" x14ac:dyDescent="0.25">
      <c r="D393" s="23"/>
    </row>
    <row r="394" spans="4:4" ht="15.75" customHeight="1" x14ac:dyDescent="0.25">
      <c r="D394" s="23"/>
    </row>
    <row r="395" spans="4:4" ht="15.75" customHeight="1" x14ac:dyDescent="0.25">
      <c r="D395" s="23"/>
    </row>
    <row r="396" spans="4:4" ht="15.75" customHeight="1" x14ac:dyDescent="0.25">
      <c r="D396" s="23"/>
    </row>
    <row r="397" spans="4:4" ht="15.75" customHeight="1" x14ac:dyDescent="0.25">
      <c r="D397" s="23"/>
    </row>
    <row r="398" spans="4:4" ht="15.75" customHeight="1" x14ac:dyDescent="0.25">
      <c r="D398" s="23"/>
    </row>
    <row r="399" spans="4:4" ht="15.75" customHeight="1" x14ac:dyDescent="0.25">
      <c r="D399" s="23"/>
    </row>
    <row r="400" spans="4:4" ht="15.75" customHeight="1" x14ac:dyDescent="0.25">
      <c r="D400" s="23"/>
    </row>
    <row r="401" spans="4:4" ht="15.75" customHeight="1" x14ac:dyDescent="0.25">
      <c r="D401" s="23"/>
    </row>
    <row r="402" spans="4:4" ht="15.75" customHeight="1" x14ac:dyDescent="0.25">
      <c r="D402" s="23"/>
    </row>
    <row r="403" spans="4:4" ht="15.75" customHeight="1" x14ac:dyDescent="0.25">
      <c r="D403" s="23"/>
    </row>
    <row r="404" spans="4:4" ht="15.75" customHeight="1" x14ac:dyDescent="0.25">
      <c r="D404" s="23"/>
    </row>
    <row r="405" spans="4:4" ht="15.75" customHeight="1" x14ac:dyDescent="0.25">
      <c r="D405" s="23"/>
    </row>
    <row r="406" spans="4:4" ht="15.75" customHeight="1" x14ac:dyDescent="0.25">
      <c r="D406" s="23"/>
    </row>
    <row r="407" spans="4:4" ht="15.75" customHeight="1" x14ac:dyDescent="0.25">
      <c r="D407" s="23"/>
    </row>
    <row r="408" spans="4:4" ht="15.75" customHeight="1" x14ac:dyDescent="0.25">
      <c r="D408" s="23"/>
    </row>
    <row r="409" spans="4:4" ht="15.75" customHeight="1" x14ac:dyDescent="0.25">
      <c r="D409" s="23"/>
    </row>
    <row r="410" spans="4:4" ht="15.75" customHeight="1" x14ac:dyDescent="0.25">
      <c r="D410" s="23"/>
    </row>
    <row r="411" spans="4:4" ht="15.75" customHeight="1" x14ac:dyDescent="0.25">
      <c r="D411" s="23"/>
    </row>
    <row r="412" spans="4:4" ht="15.75" customHeight="1" x14ac:dyDescent="0.25">
      <c r="D412" s="23"/>
    </row>
    <row r="413" spans="4:4" ht="15.75" customHeight="1" x14ac:dyDescent="0.25">
      <c r="D413" s="23"/>
    </row>
    <row r="414" spans="4:4" ht="15.75" customHeight="1" x14ac:dyDescent="0.25">
      <c r="D414" s="23"/>
    </row>
    <row r="415" spans="4:4" ht="15.75" customHeight="1" x14ac:dyDescent="0.25">
      <c r="D415" s="23"/>
    </row>
    <row r="416" spans="4:4" ht="15.75" customHeight="1" x14ac:dyDescent="0.25">
      <c r="D416" s="23"/>
    </row>
    <row r="417" spans="4:4" ht="15.75" customHeight="1" x14ac:dyDescent="0.25">
      <c r="D417" s="23"/>
    </row>
    <row r="418" spans="4:4" ht="15.75" customHeight="1" x14ac:dyDescent="0.25">
      <c r="D418" s="23"/>
    </row>
    <row r="419" spans="4:4" ht="15.75" customHeight="1" x14ac:dyDescent="0.25">
      <c r="D419" s="23"/>
    </row>
    <row r="420" spans="4:4" ht="15.75" customHeight="1" x14ac:dyDescent="0.25">
      <c r="D420" s="23"/>
    </row>
    <row r="421" spans="4:4" ht="15.75" customHeight="1" x14ac:dyDescent="0.25">
      <c r="D421" s="23"/>
    </row>
    <row r="422" spans="4:4" ht="15.75" customHeight="1" x14ac:dyDescent="0.25">
      <c r="D422" s="23"/>
    </row>
    <row r="423" spans="4:4" ht="15.75" customHeight="1" x14ac:dyDescent="0.25">
      <c r="D423" s="23"/>
    </row>
    <row r="424" spans="4:4" ht="15.75" customHeight="1" x14ac:dyDescent="0.25">
      <c r="D424" s="23"/>
    </row>
    <row r="425" spans="4:4" ht="15.75" customHeight="1" x14ac:dyDescent="0.25">
      <c r="D425" s="23"/>
    </row>
    <row r="426" spans="4:4" ht="15.75" customHeight="1" x14ac:dyDescent="0.25">
      <c r="D426" s="23"/>
    </row>
    <row r="427" spans="4:4" ht="15.75" customHeight="1" x14ac:dyDescent="0.25">
      <c r="D427" s="23"/>
    </row>
    <row r="428" spans="4:4" ht="15.75" customHeight="1" x14ac:dyDescent="0.25">
      <c r="D428" s="23"/>
    </row>
    <row r="429" spans="4:4" ht="15.75" customHeight="1" x14ac:dyDescent="0.25">
      <c r="D429" s="23"/>
    </row>
    <row r="430" spans="4:4" ht="15.75" customHeight="1" x14ac:dyDescent="0.25">
      <c r="D430" s="23"/>
    </row>
    <row r="431" spans="4:4" ht="15.75" customHeight="1" x14ac:dyDescent="0.25">
      <c r="D431" s="23"/>
    </row>
    <row r="432" spans="4:4" ht="15.75" customHeight="1" x14ac:dyDescent="0.25">
      <c r="D432" s="23"/>
    </row>
    <row r="433" spans="4:4" ht="15.75" customHeight="1" x14ac:dyDescent="0.25">
      <c r="D433" s="23"/>
    </row>
    <row r="434" spans="4:4" ht="15.75" customHeight="1" x14ac:dyDescent="0.25">
      <c r="D434" s="23"/>
    </row>
    <row r="435" spans="4:4" ht="15.75" customHeight="1" x14ac:dyDescent="0.25">
      <c r="D435" s="23"/>
    </row>
    <row r="436" spans="4:4" ht="15.75" customHeight="1" x14ac:dyDescent="0.25">
      <c r="D436" s="23"/>
    </row>
    <row r="437" spans="4:4" ht="15.75" customHeight="1" x14ac:dyDescent="0.25">
      <c r="D437" s="23"/>
    </row>
    <row r="438" spans="4:4" ht="15.75" customHeight="1" x14ac:dyDescent="0.25">
      <c r="D438" s="23"/>
    </row>
    <row r="439" spans="4:4" ht="15.75" customHeight="1" x14ac:dyDescent="0.25">
      <c r="D439" s="23"/>
    </row>
    <row r="440" spans="4:4" ht="15.75" customHeight="1" x14ac:dyDescent="0.25">
      <c r="D440" s="23"/>
    </row>
    <row r="441" spans="4:4" ht="15.75" customHeight="1" x14ac:dyDescent="0.25">
      <c r="D441" s="23"/>
    </row>
    <row r="442" spans="4:4" ht="15.75" customHeight="1" x14ac:dyDescent="0.25">
      <c r="D442" s="23"/>
    </row>
    <row r="443" spans="4:4" ht="15.75" customHeight="1" x14ac:dyDescent="0.25">
      <c r="D443" s="23"/>
    </row>
    <row r="444" spans="4:4" ht="15.75" customHeight="1" x14ac:dyDescent="0.25">
      <c r="D444" s="23"/>
    </row>
    <row r="445" spans="4:4" ht="15.75" customHeight="1" x14ac:dyDescent="0.25">
      <c r="D445" s="23"/>
    </row>
    <row r="446" spans="4:4" ht="15.75" customHeight="1" x14ac:dyDescent="0.25">
      <c r="D446" s="23"/>
    </row>
    <row r="447" spans="4:4" ht="15.75" customHeight="1" x14ac:dyDescent="0.25">
      <c r="D447" s="23"/>
    </row>
    <row r="448" spans="4:4" ht="15.75" customHeight="1" x14ac:dyDescent="0.25">
      <c r="D448" s="23"/>
    </row>
    <row r="449" spans="4:4" ht="15.75" customHeight="1" x14ac:dyDescent="0.25">
      <c r="D449" s="23"/>
    </row>
    <row r="450" spans="4:4" ht="15.75" customHeight="1" x14ac:dyDescent="0.25">
      <c r="D450" s="23"/>
    </row>
    <row r="451" spans="4:4" ht="15.75" customHeight="1" x14ac:dyDescent="0.25">
      <c r="D451" s="23"/>
    </row>
    <row r="452" spans="4:4" ht="15.75" customHeight="1" x14ac:dyDescent="0.25">
      <c r="D452" s="23"/>
    </row>
    <row r="453" spans="4:4" ht="15.75" customHeight="1" x14ac:dyDescent="0.25">
      <c r="D453" s="23"/>
    </row>
    <row r="454" spans="4:4" ht="15.75" customHeight="1" x14ac:dyDescent="0.25">
      <c r="D454" s="23"/>
    </row>
    <row r="455" spans="4:4" ht="15.75" customHeight="1" x14ac:dyDescent="0.25">
      <c r="D455" s="23"/>
    </row>
    <row r="456" spans="4:4" ht="15.75" customHeight="1" x14ac:dyDescent="0.25">
      <c r="D456" s="23"/>
    </row>
    <row r="457" spans="4:4" ht="15.75" customHeight="1" x14ac:dyDescent="0.25">
      <c r="D457" s="23"/>
    </row>
    <row r="458" spans="4:4" ht="15.75" customHeight="1" x14ac:dyDescent="0.25">
      <c r="D458" s="23"/>
    </row>
    <row r="459" spans="4:4" ht="15.75" customHeight="1" x14ac:dyDescent="0.25">
      <c r="D459" s="23"/>
    </row>
    <row r="460" spans="4:4" ht="15.75" customHeight="1" x14ac:dyDescent="0.25">
      <c r="D460" s="23"/>
    </row>
    <row r="461" spans="4:4" ht="15.75" customHeight="1" x14ac:dyDescent="0.25">
      <c r="D461" s="23"/>
    </row>
    <row r="462" spans="4:4" ht="15.75" customHeight="1" x14ac:dyDescent="0.25">
      <c r="D462" s="23"/>
    </row>
    <row r="463" spans="4:4" ht="15.75" customHeight="1" x14ac:dyDescent="0.25">
      <c r="D463" s="23"/>
    </row>
    <row r="464" spans="4:4" ht="15.75" customHeight="1" x14ac:dyDescent="0.25">
      <c r="D464" s="23"/>
    </row>
    <row r="465" spans="4:4" ht="15.75" customHeight="1" x14ac:dyDescent="0.25">
      <c r="D465" s="23"/>
    </row>
    <row r="466" spans="4:4" ht="15.75" customHeight="1" x14ac:dyDescent="0.25">
      <c r="D466" s="23"/>
    </row>
    <row r="467" spans="4:4" ht="15.75" customHeight="1" x14ac:dyDescent="0.25">
      <c r="D467" s="23"/>
    </row>
    <row r="468" spans="4:4" ht="15.75" customHeight="1" x14ac:dyDescent="0.25">
      <c r="D468" s="23"/>
    </row>
    <row r="469" spans="4:4" ht="15.75" customHeight="1" x14ac:dyDescent="0.25">
      <c r="D469" s="23"/>
    </row>
    <row r="470" spans="4:4" ht="15.75" customHeight="1" x14ac:dyDescent="0.25">
      <c r="D470" s="23"/>
    </row>
    <row r="471" spans="4:4" ht="15.75" customHeight="1" x14ac:dyDescent="0.25">
      <c r="D471" s="23"/>
    </row>
    <row r="472" spans="4:4" ht="15.75" customHeight="1" x14ac:dyDescent="0.25">
      <c r="D472" s="23"/>
    </row>
    <row r="473" spans="4:4" ht="15.75" customHeight="1" x14ac:dyDescent="0.25">
      <c r="D473" s="23"/>
    </row>
    <row r="474" spans="4:4" ht="15.75" customHeight="1" x14ac:dyDescent="0.25">
      <c r="D474" s="23"/>
    </row>
    <row r="475" spans="4:4" ht="15.75" customHeight="1" x14ac:dyDescent="0.25">
      <c r="D475" s="23"/>
    </row>
    <row r="476" spans="4:4" ht="15.75" customHeight="1" x14ac:dyDescent="0.25">
      <c r="D476" s="23"/>
    </row>
    <row r="477" spans="4:4" ht="15.75" customHeight="1" x14ac:dyDescent="0.25">
      <c r="D477" s="23"/>
    </row>
    <row r="478" spans="4:4" ht="15.75" customHeight="1" x14ac:dyDescent="0.25">
      <c r="D478" s="23"/>
    </row>
    <row r="479" spans="4:4" ht="15.75" customHeight="1" x14ac:dyDescent="0.25">
      <c r="D479" s="23"/>
    </row>
    <row r="480" spans="4:4" ht="15.75" customHeight="1" x14ac:dyDescent="0.25">
      <c r="D480" s="23"/>
    </row>
    <row r="481" spans="4:4" ht="15.75" customHeight="1" x14ac:dyDescent="0.25">
      <c r="D481" s="23"/>
    </row>
    <row r="482" spans="4:4" ht="15.75" customHeight="1" x14ac:dyDescent="0.25">
      <c r="D482" s="23"/>
    </row>
    <row r="483" spans="4:4" ht="15.75" customHeight="1" x14ac:dyDescent="0.25">
      <c r="D483" s="23"/>
    </row>
    <row r="484" spans="4:4" ht="15.75" customHeight="1" x14ac:dyDescent="0.25">
      <c r="D484" s="23"/>
    </row>
    <row r="485" spans="4:4" ht="15.75" customHeight="1" x14ac:dyDescent="0.25">
      <c r="D485" s="23"/>
    </row>
    <row r="486" spans="4:4" ht="15.75" customHeight="1" x14ac:dyDescent="0.25">
      <c r="D486" s="23"/>
    </row>
    <row r="487" spans="4:4" ht="15.75" customHeight="1" x14ac:dyDescent="0.25">
      <c r="D487" s="23"/>
    </row>
    <row r="488" spans="4:4" ht="15.75" customHeight="1" x14ac:dyDescent="0.25">
      <c r="D488" s="23"/>
    </row>
    <row r="489" spans="4:4" ht="15.75" customHeight="1" x14ac:dyDescent="0.25">
      <c r="D489" s="23"/>
    </row>
    <row r="490" spans="4:4" ht="15.75" customHeight="1" x14ac:dyDescent="0.25">
      <c r="D490" s="23"/>
    </row>
    <row r="491" spans="4:4" ht="15.75" customHeight="1" x14ac:dyDescent="0.25">
      <c r="D491" s="23"/>
    </row>
    <row r="492" spans="4:4" ht="15.75" customHeight="1" x14ac:dyDescent="0.25">
      <c r="D492" s="23"/>
    </row>
    <row r="493" spans="4:4" ht="15.75" customHeight="1" x14ac:dyDescent="0.25">
      <c r="D493" s="23"/>
    </row>
    <row r="494" spans="4:4" ht="15.75" customHeight="1" x14ac:dyDescent="0.25">
      <c r="D494" s="23"/>
    </row>
    <row r="495" spans="4:4" ht="15.75" customHeight="1" x14ac:dyDescent="0.25">
      <c r="D495" s="23"/>
    </row>
    <row r="496" spans="4:4" ht="15.75" customHeight="1" x14ac:dyDescent="0.25">
      <c r="D496" s="23"/>
    </row>
    <row r="497" spans="4:4" ht="15.75" customHeight="1" x14ac:dyDescent="0.25">
      <c r="D497" s="23"/>
    </row>
    <row r="498" spans="4:4" ht="15.75" customHeight="1" x14ac:dyDescent="0.25">
      <c r="D498" s="23"/>
    </row>
    <row r="499" spans="4:4" ht="15.75" customHeight="1" x14ac:dyDescent="0.25">
      <c r="D499" s="23"/>
    </row>
    <row r="500" spans="4:4" ht="15.75" customHeight="1" x14ac:dyDescent="0.25">
      <c r="D500" s="23"/>
    </row>
    <row r="501" spans="4:4" ht="15.75" customHeight="1" x14ac:dyDescent="0.25">
      <c r="D501" s="23"/>
    </row>
    <row r="502" spans="4:4" ht="15.75" customHeight="1" x14ac:dyDescent="0.25">
      <c r="D502" s="23"/>
    </row>
    <row r="503" spans="4:4" ht="15.75" customHeight="1" x14ac:dyDescent="0.25">
      <c r="D503" s="23"/>
    </row>
    <row r="504" spans="4:4" ht="15.75" customHeight="1" x14ac:dyDescent="0.25">
      <c r="D504" s="23"/>
    </row>
    <row r="505" spans="4:4" ht="15.75" customHeight="1" x14ac:dyDescent="0.25">
      <c r="D505" s="23"/>
    </row>
    <row r="506" spans="4:4" ht="15.75" customHeight="1" x14ac:dyDescent="0.25">
      <c r="D506" s="23"/>
    </row>
    <row r="507" spans="4:4" ht="15.75" customHeight="1" x14ac:dyDescent="0.25">
      <c r="D507" s="23"/>
    </row>
    <row r="508" spans="4:4" ht="15.75" customHeight="1" x14ac:dyDescent="0.25">
      <c r="D508" s="23"/>
    </row>
    <row r="509" spans="4:4" ht="15.75" customHeight="1" x14ac:dyDescent="0.25">
      <c r="D509" s="23"/>
    </row>
    <row r="510" spans="4:4" ht="15.75" customHeight="1" x14ac:dyDescent="0.25">
      <c r="D510" s="23"/>
    </row>
    <row r="511" spans="4:4" ht="15.75" customHeight="1" x14ac:dyDescent="0.25">
      <c r="D511" s="23"/>
    </row>
    <row r="512" spans="4:4" ht="15.75" customHeight="1" x14ac:dyDescent="0.25">
      <c r="D512" s="23"/>
    </row>
    <row r="513" spans="4:4" ht="15.75" customHeight="1" x14ac:dyDescent="0.25">
      <c r="D513" s="23"/>
    </row>
    <row r="514" spans="4:4" ht="15.75" customHeight="1" x14ac:dyDescent="0.25">
      <c r="D514" s="23"/>
    </row>
    <row r="515" spans="4:4" ht="15.75" customHeight="1" x14ac:dyDescent="0.25">
      <c r="D515" s="23"/>
    </row>
    <row r="516" spans="4:4" ht="15.75" customHeight="1" x14ac:dyDescent="0.25">
      <c r="D516" s="23"/>
    </row>
    <row r="517" spans="4:4" ht="15.75" customHeight="1" x14ac:dyDescent="0.25">
      <c r="D517" s="23"/>
    </row>
    <row r="518" spans="4:4" ht="15.75" customHeight="1" x14ac:dyDescent="0.25">
      <c r="D518" s="23"/>
    </row>
    <row r="519" spans="4:4" ht="15.75" customHeight="1" x14ac:dyDescent="0.25">
      <c r="D519" s="23"/>
    </row>
    <row r="520" spans="4:4" ht="15.75" customHeight="1" x14ac:dyDescent="0.25">
      <c r="D520" s="23"/>
    </row>
    <row r="521" spans="4:4" ht="15.75" customHeight="1" x14ac:dyDescent="0.25">
      <c r="D521" s="23"/>
    </row>
    <row r="522" spans="4:4" ht="15.75" customHeight="1" x14ac:dyDescent="0.25">
      <c r="D522" s="23"/>
    </row>
    <row r="523" spans="4:4" ht="15.75" customHeight="1" x14ac:dyDescent="0.25">
      <c r="D523" s="23"/>
    </row>
    <row r="524" spans="4:4" ht="15.75" customHeight="1" x14ac:dyDescent="0.25">
      <c r="D524" s="23"/>
    </row>
    <row r="525" spans="4:4" ht="15.75" customHeight="1" x14ac:dyDescent="0.25">
      <c r="D525" s="23"/>
    </row>
    <row r="526" spans="4:4" ht="15.75" customHeight="1" x14ac:dyDescent="0.25">
      <c r="D526" s="23"/>
    </row>
    <row r="527" spans="4:4" ht="15.75" customHeight="1" x14ac:dyDescent="0.25">
      <c r="D527" s="23"/>
    </row>
    <row r="528" spans="4:4" ht="15.75" customHeight="1" x14ac:dyDescent="0.25">
      <c r="D528" s="23"/>
    </row>
    <row r="529" spans="4:4" ht="15.75" customHeight="1" x14ac:dyDescent="0.25">
      <c r="D529" s="23"/>
    </row>
    <row r="530" spans="4:4" ht="15.75" customHeight="1" x14ac:dyDescent="0.25">
      <c r="D530" s="23"/>
    </row>
    <row r="531" spans="4:4" ht="15.75" customHeight="1" x14ac:dyDescent="0.25">
      <c r="D531" s="23"/>
    </row>
    <row r="532" spans="4:4" ht="15.75" customHeight="1" x14ac:dyDescent="0.25">
      <c r="D532" s="23"/>
    </row>
    <row r="533" spans="4:4" ht="15.75" customHeight="1" x14ac:dyDescent="0.25">
      <c r="D533" s="23"/>
    </row>
    <row r="534" spans="4:4" ht="15.75" customHeight="1" x14ac:dyDescent="0.25">
      <c r="D534" s="23"/>
    </row>
    <row r="535" spans="4:4" ht="15.75" customHeight="1" x14ac:dyDescent="0.25">
      <c r="D535" s="23"/>
    </row>
    <row r="536" spans="4:4" ht="15.75" customHeight="1" x14ac:dyDescent="0.25">
      <c r="D536" s="23"/>
    </row>
    <row r="537" spans="4:4" ht="15.75" customHeight="1" x14ac:dyDescent="0.25">
      <c r="D537" s="23"/>
    </row>
    <row r="538" spans="4:4" ht="15.75" customHeight="1" x14ac:dyDescent="0.25">
      <c r="D538" s="23"/>
    </row>
    <row r="539" spans="4:4" ht="15.75" customHeight="1" x14ac:dyDescent="0.25">
      <c r="D539" s="23"/>
    </row>
    <row r="540" spans="4:4" ht="15.75" customHeight="1" x14ac:dyDescent="0.25">
      <c r="D540" s="23"/>
    </row>
    <row r="541" spans="4:4" ht="15.75" customHeight="1" x14ac:dyDescent="0.25">
      <c r="D541" s="23"/>
    </row>
    <row r="542" spans="4:4" ht="15.75" customHeight="1" x14ac:dyDescent="0.25">
      <c r="D542" s="23"/>
    </row>
    <row r="543" spans="4:4" ht="15.75" customHeight="1" x14ac:dyDescent="0.25">
      <c r="D543" s="23"/>
    </row>
    <row r="544" spans="4:4" ht="15.75" customHeight="1" x14ac:dyDescent="0.25">
      <c r="D544" s="23"/>
    </row>
    <row r="545" spans="4:4" ht="15.75" customHeight="1" x14ac:dyDescent="0.25">
      <c r="D545" s="23"/>
    </row>
    <row r="546" spans="4:4" ht="15.75" customHeight="1" x14ac:dyDescent="0.25">
      <c r="D546" s="23"/>
    </row>
    <row r="547" spans="4:4" ht="15.75" customHeight="1" x14ac:dyDescent="0.25">
      <c r="D547" s="23"/>
    </row>
    <row r="548" spans="4:4" ht="15.75" customHeight="1" x14ac:dyDescent="0.25">
      <c r="D548" s="23"/>
    </row>
    <row r="549" spans="4:4" ht="15.75" customHeight="1" x14ac:dyDescent="0.25">
      <c r="D549" s="23"/>
    </row>
    <row r="550" spans="4:4" ht="15.75" customHeight="1" x14ac:dyDescent="0.25">
      <c r="D550" s="23"/>
    </row>
    <row r="551" spans="4:4" ht="15.75" customHeight="1" x14ac:dyDescent="0.25">
      <c r="D551" s="23"/>
    </row>
    <row r="552" spans="4:4" ht="15.75" customHeight="1" x14ac:dyDescent="0.25">
      <c r="D552" s="23"/>
    </row>
    <row r="553" spans="4:4" ht="15.75" customHeight="1" x14ac:dyDescent="0.25">
      <c r="D553" s="23"/>
    </row>
    <row r="554" spans="4:4" ht="15.75" customHeight="1" x14ac:dyDescent="0.25">
      <c r="D554" s="23"/>
    </row>
    <row r="555" spans="4:4" ht="15.75" customHeight="1" x14ac:dyDescent="0.25">
      <c r="D555" s="23"/>
    </row>
    <row r="556" spans="4:4" ht="15.75" customHeight="1" x14ac:dyDescent="0.25">
      <c r="D556" s="23"/>
    </row>
    <row r="557" spans="4:4" ht="15.75" customHeight="1" x14ac:dyDescent="0.25">
      <c r="D557" s="23"/>
    </row>
    <row r="558" spans="4:4" ht="15.75" customHeight="1" x14ac:dyDescent="0.25">
      <c r="D558" s="23"/>
    </row>
    <row r="559" spans="4:4" ht="15.75" customHeight="1" x14ac:dyDescent="0.25">
      <c r="D559" s="23"/>
    </row>
    <row r="560" spans="4:4" ht="15.75" customHeight="1" x14ac:dyDescent="0.25">
      <c r="D560" s="23"/>
    </row>
    <row r="561" spans="4:4" ht="15.75" customHeight="1" x14ac:dyDescent="0.25">
      <c r="D561" s="23"/>
    </row>
    <row r="562" spans="4:4" ht="15.75" customHeight="1" x14ac:dyDescent="0.25">
      <c r="D562" s="23"/>
    </row>
    <row r="563" spans="4:4" ht="15.75" customHeight="1" x14ac:dyDescent="0.25">
      <c r="D563" s="23"/>
    </row>
    <row r="564" spans="4:4" ht="15.75" customHeight="1" x14ac:dyDescent="0.25">
      <c r="D564" s="23"/>
    </row>
    <row r="565" spans="4:4" ht="15.75" customHeight="1" x14ac:dyDescent="0.25">
      <c r="D565" s="23"/>
    </row>
    <row r="566" spans="4:4" ht="15.75" customHeight="1" x14ac:dyDescent="0.25">
      <c r="D566" s="23"/>
    </row>
    <row r="567" spans="4:4" ht="15.75" customHeight="1" x14ac:dyDescent="0.25">
      <c r="D567" s="23"/>
    </row>
    <row r="568" spans="4:4" ht="15.75" customHeight="1" x14ac:dyDescent="0.25">
      <c r="D568" s="23"/>
    </row>
    <row r="569" spans="4:4" ht="15.75" customHeight="1" x14ac:dyDescent="0.25">
      <c r="D569" s="23"/>
    </row>
    <row r="570" spans="4:4" ht="15.75" customHeight="1" x14ac:dyDescent="0.25">
      <c r="D570" s="23"/>
    </row>
    <row r="571" spans="4:4" ht="15.75" customHeight="1" x14ac:dyDescent="0.25">
      <c r="D571" s="23"/>
    </row>
    <row r="572" spans="4:4" ht="15.75" customHeight="1" x14ac:dyDescent="0.25">
      <c r="D572" s="23"/>
    </row>
    <row r="573" spans="4:4" ht="15.75" customHeight="1" x14ac:dyDescent="0.25">
      <c r="D573" s="23"/>
    </row>
    <row r="574" spans="4:4" ht="15.75" customHeight="1" x14ac:dyDescent="0.25">
      <c r="D574" s="23"/>
    </row>
    <row r="575" spans="4:4" ht="15.75" customHeight="1" x14ac:dyDescent="0.25">
      <c r="D575" s="23"/>
    </row>
    <row r="576" spans="4:4" ht="15.75" customHeight="1" x14ac:dyDescent="0.25">
      <c r="D576" s="23"/>
    </row>
    <row r="577" spans="4:4" ht="15.75" customHeight="1" x14ac:dyDescent="0.25">
      <c r="D577" s="23"/>
    </row>
    <row r="578" spans="4:4" ht="15.75" customHeight="1" x14ac:dyDescent="0.25">
      <c r="D578" s="23"/>
    </row>
    <row r="579" spans="4:4" ht="15.75" customHeight="1" x14ac:dyDescent="0.25">
      <c r="D579" s="23"/>
    </row>
    <row r="580" spans="4:4" ht="15.75" customHeight="1" x14ac:dyDescent="0.25">
      <c r="D580" s="23"/>
    </row>
    <row r="581" spans="4:4" ht="15.75" customHeight="1" x14ac:dyDescent="0.25">
      <c r="D581" s="23"/>
    </row>
    <row r="582" spans="4:4" ht="15.75" customHeight="1" x14ac:dyDescent="0.25">
      <c r="D582" s="23"/>
    </row>
    <row r="583" spans="4:4" ht="15.75" customHeight="1" x14ac:dyDescent="0.25">
      <c r="D583" s="23"/>
    </row>
    <row r="584" spans="4:4" ht="15.75" customHeight="1" x14ac:dyDescent="0.25">
      <c r="D584" s="23"/>
    </row>
    <row r="585" spans="4:4" ht="15.75" customHeight="1" x14ac:dyDescent="0.25">
      <c r="D585" s="23"/>
    </row>
    <row r="586" spans="4:4" ht="15.75" customHeight="1" x14ac:dyDescent="0.25">
      <c r="D586" s="23"/>
    </row>
    <row r="587" spans="4:4" ht="15.75" customHeight="1" x14ac:dyDescent="0.25">
      <c r="D587" s="23"/>
    </row>
    <row r="588" spans="4:4" ht="15.75" customHeight="1" x14ac:dyDescent="0.25">
      <c r="D588" s="23"/>
    </row>
    <row r="589" spans="4:4" ht="15.75" customHeight="1" x14ac:dyDescent="0.25">
      <c r="D589" s="23"/>
    </row>
    <row r="590" spans="4:4" ht="15.75" customHeight="1" x14ac:dyDescent="0.25">
      <c r="D590" s="23"/>
    </row>
    <row r="591" spans="4:4" ht="15.75" customHeight="1" x14ac:dyDescent="0.25">
      <c r="D591" s="23"/>
    </row>
    <row r="592" spans="4:4" ht="15.75" customHeight="1" x14ac:dyDescent="0.25">
      <c r="D592" s="23"/>
    </row>
    <row r="593" spans="4:4" ht="15.75" customHeight="1" x14ac:dyDescent="0.25">
      <c r="D593" s="23"/>
    </row>
    <row r="594" spans="4:4" ht="15.75" customHeight="1" x14ac:dyDescent="0.25">
      <c r="D594" s="23"/>
    </row>
    <row r="595" spans="4:4" ht="15.75" customHeight="1" x14ac:dyDescent="0.25">
      <c r="D595" s="23"/>
    </row>
    <row r="596" spans="4:4" ht="15.75" customHeight="1" x14ac:dyDescent="0.25">
      <c r="D596" s="23"/>
    </row>
    <row r="597" spans="4:4" ht="15.75" customHeight="1" x14ac:dyDescent="0.25">
      <c r="D597" s="23"/>
    </row>
    <row r="598" spans="4:4" ht="15.75" customHeight="1" x14ac:dyDescent="0.25">
      <c r="D598" s="23"/>
    </row>
    <row r="599" spans="4:4" ht="15.75" customHeight="1" x14ac:dyDescent="0.25">
      <c r="D599" s="23"/>
    </row>
    <row r="600" spans="4:4" ht="15.75" customHeight="1" x14ac:dyDescent="0.25">
      <c r="D600" s="23"/>
    </row>
    <row r="601" spans="4:4" ht="15.75" customHeight="1" x14ac:dyDescent="0.25">
      <c r="D601" s="23"/>
    </row>
    <row r="602" spans="4:4" ht="15.75" customHeight="1" x14ac:dyDescent="0.25">
      <c r="D602" s="23"/>
    </row>
    <row r="603" spans="4:4" ht="15.75" customHeight="1" x14ac:dyDescent="0.25">
      <c r="D603" s="23"/>
    </row>
    <row r="604" spans="4:4" ht="15.75" customHeight="1" x14ac:dyDescent="0.25">
      <c r="D604" s="23"/>
    </row>
    <row r="605" spans="4:4" ht="15.75" customHeight="1" x14ac:dyDescent="0.25">
      <c r="D605" s="23"/>
    </row>
    <row r="606" spans="4:4" ht="15.75" customHeight="1" x14ac:dyDescent="0.25">
      <c r="D606" s="23"/>
    </row>
    <row r="607" spans="4:4" ht="15.75" customHeight="1" x14ac:dyDescent="0.25">
      <c r="D607" s="23"/>
    </row>
    <row r="608" spans="4:4" ht="15.75" customHeight="1" x14ac:dyDescent="0.25">
      <c r="D608" s="23"/>
    </row>
    <row r="609" spans="4:4" ht="15.75" customHeight="1" x14ac:dyDescent="0.25">
      <c r="D609" s="23"/>
    </row>
    <row r="610" spans="4:4" ht="15.75" customHeight="1" x14ac:dyDescent="0.25">
      <c r="D610" s="23"/>
    </row>
    <row r="611" spans="4:4" ht="15.75" customHeight="1" x14ac:dyDescent="0.25">
      <c r="D611" s="23"/>
    </row>
    <row r="612" spans="4:4" ht="15.75" customHeight="1" x14ac:dyDescent="0.25">
      <c r="D612" s="23"/>
    </row>
    <row r="613" spans="4:4" ht="15.75" customHeight="1" x14ac:dyDescent="0.25">
      <c r="D613" s="23"/>
    </row>
    <row r="614" spans="4:4" ht="15.75" customHeight="1" x14ac:dyDescent="0.25">
      <c r="D614" s="23"/>
    </row>
    <row r="615" spans="4:4" ht="15.75" customHeight="1" x14ac:dyDescent="0.25">
      <c r="D615" s="23"/>
    </row>
    <row r="616" spans="4:4" ht="15.75" customHeight="1" x14ac:dyDescent="0.25">
      <c r="D616" s="23"/>
    </row>
    <row r="617" spans="4:4" ht="15.75" customHeight="1" x14ac:dyDescent="0.25">
      <c r="D617" s="23"/>
    </row>
    <row r="618" spans="4:4" ht="15.75" customHeight="1" x14ac:dyDescent="0.25">
      <c r="D618" s="23"/>
    </row>
    <row r="619" spans="4:4" ht="15.75" customHeight="1" x14ac:dyDescent="0.25">
      <c r="D619" s="23"/>
    </row>
    <row r="620" spans="4:4" ht="15.75" customHeight="1" x14ac:dyDescent="0.25">
      <c r="D620" s="23"/>
    </row>
    <row r="621" spans="4:4" ht="15.75" customHeight="1" x14ac:dyDescent="0.25">
      <c r="D621" s="23"/>
    </row>
    <row r="622" spans="4:4" ht="15.75" customHeight="1" x14ac:dyDescent="0.25">
      <c r="D622" s="23"/>
    </row>
    <row r="623" spans="4:4" ht="15.75" customHeight="1" x14ac:dyDescent="0.25">
      <c r="D623" s="23"/>
    </row>
    <row r="624" spans="4:4" ht="15.75" customHeight="1" x14ac:dyDescent="0.25">
      <c r="D624" s="23"/>
    </row>
    <row r="625" spans="4:4" ht="15.75" customHeight="1" x14ac:dyDescent="0.25">
      <c r="D625" s="23"/>
    </row>
    <row r="626" spans="4:4" ht="15.75" customHeight="1" x14ac:dyDescent="0.25">
      <c r="D626" s="23"/>
    </row>
    <row r="627" spans="4:4" ht="15.75" customHeight="1" x14ac:dyDescent="0.25">
      <c r="D627" s="23"/>
    </row>
    <row r="628" spans="4:4" ht="15.75" customHeight="1" x14ac:dyDescent="0.25">
      <c r="D628" s="23"/>
    </row>
    <row r="629" spans="4:4" ht="15.75" customHeight="1" x14ac:dyDescent="0.25">
      <c r="D629" s="23"/>
    </row>
    <row r="630" spans="4:4" ht="15.75" customHeight="1" x14ac:dyDescent="0.25">
      <c r="D630" s="23"/>
    </row>
    <row r="631" spans="4:4" ht="15.75" customHeight="1" x14ac:dyDescent="0.25">
      <c r="D631" s="23"/>
    </row>
    <row r="632" spans="4:4" ht="15.75" customHeight="1" x14ac:dyDescent="0.25">
      <c r="D632" s="23"/>
    </row>
    <row r="633" spans="4:4" ht="15.75" customHeight="1" x14ac:dyDescent="0.25">
      <c r="D633" s="23"/>
    </row>
    <row r="634" spans="4:4" ht="15.75" customHeight="1" x14ac:dyDescent="0.25">
      <c r="D634" s="23"/>
    </row>
    <row r="635" spans="4:4" ht="15.75" customHeight="1" x14ac:dyDescent="0.25">
      <c r="D635" s="23"/>
    </row>
    <row r="636" spans="4:4" ht="15.75" customHeight="1" x14ac:dyDescent="0.25">
      <c r="D636" s="23"/>
    </row>
    <row r="637" spans="4:4" ht="15.75" customHeight="1" x14ac:dyDescent="0.25">
      <c r="D637" s="23"/>
    </row>
    <row r="638" spans="4:4" ht="15.75" customHeight="1" x14ac:dyDescent="0.25">
      <c r="D638" s="23"/>
    </row>
    <row r="639" spans="4:4" ht="15.75" customHeight="1" x14ac:dyDescent="0.25">
      <c r="D639" s="23"/>
    </row>
    <row r="640" spans="4:4" ht="15.75" customHeight="1" x14ac:dyDescent="0.25">
      <c r="D640" s="23"/>
    </row>
    <row r="641" spans="4:4" ht="15.75" customHeight="1" x14ac:dyDescent="0.25">
      <c r="D641" s="23"/>
    </row>
    <row r="642" spans="4:4" ht="15.75" customHeight="1" x14ac:dyDescent="0.25">
      <c r="D642" s="23"/>
    </row>
    <row r="643" spans="4:4" ht="15.75" customHeight="1" x14ac:dyDescent="0.25">
      <c r="D643" s="23"/>
    </row>
    <row r="644" spans="4:4" ht="15.75" customHeight="1" x14ac:dyDescent="0.25">
      <c r="D644" s="23"/>
    </row>
    <row r="645" spans="4:4" ht="15.75" customHeight="1" x14ac:dyDescent="0.25">
      <c r="D645" s="23"/>
    </row>
    <row r="646" spans="4:4" ht="15.75" customHeight="1" x14ac:dyDescent="0.25">
      <c r="D646" s="23"/>
    </row>
    <row r="647" spans="4:4" ht="15.75" customHeight="1" x14ac:dyDescent="0.25">
      <c r="D647" s="23"/>
    </row>
    <row r="648" spans="4:4" ht="15.75" customHeight="1" x14ac:dyDescent="0.25">
      <c r="D648" s="23"/>
    </row>
    <row r="649" spans="4:4" ht="15.75" customHeight="1" x14ac:dyDescent="0.25">
      <c r="D649" s="23"/>
    </row>
    <row r="650" spans="4:4" ht="15.75" customHeight="1" x14ac:dyDescent="0.25">
      <c r="D650" s="23"/>
    </row>
    <row r="651" spans="4:4" ht="15.75" customHeight="1" x14ac:dyDescent="0.25">
      <c r="D651" s="23"/>
    </row>
    <row r="652" spans="4:4" ht="15.75" customHeight="1" x14ac:dyDescent="0.25">
      <c r="D652" s="23"/>
    </row>
    <row r="653" spans="4:4" ht="15.75" customHeight="1" x14ac:dyDescent="0.25">
      <c r="D653" s="23"/>
    </row>
    <row r="654" spans="4:4" ht="15.75" customHeight="1" x14ac:dyDescent="0.25">
      <c r="D654" s="23"/>
    </row>
    <row r="655" spans="4:4" ht="15.75" customHeight="1" x14ac:dyDescent="0.25">
      <c r="D655" s="23"/>
    </row>
    <row r="656" spans="4:4" ht="15.75" customHeight="1" x14ac:dyDescent="0.25">
      <c r="D656" s="23"/>
    </row>
    <row r="657" spans="4:4" ht="15.75" customHeight="1" x14ac:dyDescent="0.25">
      <c r="D657" s="23"/>
    </row>
    <row r="658" spans="4:4" ht="15.75" customHeight="1" x14ac:dyDescent="0.25">
      <c r="D658" s="23"/>
    </row>
    <row r="659" spans="4:4" ht="15.75" customHeight="1" x14ac:dyDescent="0.25">
      <c r="D659" s="23"/>
    </row>
    <row r="660" spans="4:4" ht="15.75" customHeight="1" x14ac:dyDescent="0.25">
      <c r="D660" s="23"/>
    </row>
    <row r="661" spans="4:4" ht="15.75" customHeight="1" x14ac:dyDescent="0.25">
      <c r="D661" s="23"/>
    </row>
    <row r="662" spans="4:4" ht="15.75" customHeight="1" x14ac:dyDescent="0.25">
      <c r="D662" s="23"/>
    </row>
    <row r="663" spans="4:4" ht="15.75" customHeight="1" x14ac:dyDescent="0.25">
      <c r="D663" s="23"/>
    </row>
    <row r="664" spans="4:4" ht="15.75" customHeight="1" x14ac:dyDescent="0.25">
      <c r="D664" s="23"/>
    </row>
    <row r="665" spans="4:4" ht="15.75" customHeight="1" x14ac:dyDescent="0.25">
      <c r="D665" s="23"/>
    </row>
    <row r="666" spans="4:4" ht="15.75" customHeight="1" x14ac:dyDescent="0.25">
      <c r="D666" s="23"/>
    </row>
    <row r="667" spans="4:4" ht="15.75" customHeight="1" x14ac:dyDescent="0.25">
      <c r="D667" s="23"/>
    </row>
    <row r="668" spans="4:4" ht="15.75" customHeight="1" x14ac:dyDescent="0.25">
      <c r="D668" s="23"/>
    </row>
    <row r="669" spans="4:4" ht="15.75" customHeight="1" x14ac:dyDescent="0.25">
      <c r="D669" s="23"/>
    </row>
    <row r="670" spans="4:4" ht="15.75" customHeight="1" x14ac:dyDescent="0.25">
      <c r="D670" s="23"/>
    </row>
    <row r="671" spans="4:4" ht="15.75" customHeight="1" x14ac:dyDescent="0.25">
      <c r="D671" s="23"/>
    </row>
    <row r="672" spans="4:4" ht="15.75" customHeight="1" x14ac:dyDescent="0.25">
      <c r="D672" s="23"/>
    </row>
    <row r="673" spans="4:4" ht="15.75" customHeight="1" x14ac:dyDescent="0.25">
      <c r="D673" s="23"/>
    </row>
    <row r="674" spans="4:4" ht="15.75" customHeight="1" x14ac:dyDescent="0.25">
      <c r="D674" s="23"/>
    </row>
    <row r="675" spans="4:4" ht="15.75" customHeight="1" x14ac:dyDescent="0.25">
      <c r="D675" s="23"/>
    </row>
    <row r="676" spans="4:4" ht="15.75" customHeight="1" x14ac:dyDescent="0.25">
      <c r="D676" s="23"/>
    </row>
    <row r="677" spans="4:4" ht="15.75" customHeight="1" x14ac:dyDescent="0.25">
      <c r="D677" s="23"/>
    </row>
    <row r="678" spans="4:4" ht="15.75" customHeight="1" x14ac:dyDescent="0.25">
      <c r="D678" s="23"/>
    </row>
    <row r="679" spans="4:4" ht="15.75" customHeight="1" x14ac:dyDescent="0.25">
      <c r="D679" s="23"/>
    </row>
    <row r="680" spans="4:4" ht="15.75" customHeight="1" x14ac:dyDescent="0.25">
      <c r="D680" s="23"/>
    </row>
    <row r="681" spans="4:4" ht="15.75" customHeight="1" x14ac:dyDescent="0.25">
      <c r="D681" s="23"/>
    </row>
    <row r="682" spans="4:4" ht="15.75" customHeight="1" x14ac:dyDescent="0.25">
      <c r="D682" s="23"/>
    </row>
    <row r="683" spans="4:4" ht="15.75" customHeight="1" x14ac:dyDescent="0.25">
      <c r="D683" s="23"/>
    </row>
    <row r="684" spans="4:4" ht="15.75" customHeight="1" x14ac:dyDescent="0.25">
      <c r="D684" s="23"/>
    </row>
    <row r="685" spans="4:4" ht="15.75" customHeight="1" x14ac:dyDescent="0.25">
      <c r="D685" s="23"/>
    </row>
    <row r="686" spans="4:4" ht="15.75" customHeight="1" x14ac:dyDescent="0.25">
      <c r="D686" s="23"/>
    </row>
    <row r="687" spans="4:4" ht="15.75" customHeight="1" x14ac:dyDescent="0.25">
      <c r="D687" s="23"/>
    </row>
    <row r="688" spans="4:4" ht="15.75" customHeight="1" x14ac:dyDescent="0.25">
      <c r="D688" s="23"/>
    </row>
    <row r="689" spans="4:4" ht="15.75" customHeight="1" x14ac:dyDescent="0.25">
      <c r="D689" s="23"/>
    </row>
    <row r="690" spans="4:4" ht="15.75" customHeight="1" x14ac:dyDescent="0.25">
      <c r="D690" s="23"/>
    </row>
    <row r="691" spans="4:4" ht="15.75" customHeight="1" x14ac:dyDescent="0.25">
      <c r="D691" s="23"/>
    </row>
    <row r="692" spans="4:4" ht="15.75" customHeight="1" x14ac:dyDescent="0.25">
      <c r="D692" s="23"/>
    </row>
    <row r="693" spans="4:4" ht="15.75" customHeight="1" x14ac:dyDescent="0.25">
      <c r="D693" s="23"/>
    </row>
    <row r="694" spans="4:4" ht="15.75" customHeight="1" x14ac:dyDescent="0.25">
      <c r="D694" s="23"/>
    </row>
    <row r="695" spans="4:4" ht="15.75" customHeight="1" x14ac:dyDescent="0.25">
      <c r="D695" s="23"/>
    </row>
    <row r="696" spans="4:4" ht="15.75" customHeight="1" x14ac:dyDescent="0.25">
      <c r="D696" s="23"/>
    </row>
    <row r="697" spans="4:4" ht="15.75" customHeight="1" x14ac:dyDescent="0.25">
      <c r="D697" s="23"/>
    </row>
    <row r="698" spans="4:4" ht="15.75" customHeight="1" x14ac:dyDescent="0.25">
      <c r="D698" s="23"/>
    </row>
    <row r="699" spans="4:4" ht="15.75" customHeight="1" x14ac:dyDescent="0.25">
      <c r="D699" s="23"/>
    </row>
    <row r="700" spans="4:4" ht="15.75" customHeight="1" x14ac:dyDescent="0.25">
      <c r="D700" s="23"/>
    </row>
    <row r="701" spans="4:4" ht="15.75" customHeight="1" x14ac:dyDescent="0.25">
      <c r="D701" s="23"/>
    </row>
    <row r="702" spans="4:4" ht="15.75" customHeight="1" x14ac:dyDescent="0.25">
      <c r="D702" s="23"/>
    </row>
    <row r="703" spans="4:4" ht="15.75" customHeight="1" x14ac:dyDescent="0.25">
      <c r="D703" s="23"/>
    </row>
    <row r="704" spans="4:4" ht="15.75" customHeight="1" x14ac:dyDescent="0.25">
      <c r="D704" s="23"/>
    </row>
    <row r="705" spans="4:4" ht="15.75" customHeight="1" x14ac:dyDescent="0.25">
      <c r="D705" s="23"/>
    </row>
    <row r="706" spans="4:4" ht="15.75" customHeight="1" x14ac:dyDescent="0.25">
      <c r="D706" s="23"/>
    </row>
    <row r="707" spans="4:4" ht="15.75" customHeight="1" x14ac:dyDescent="0.25">
      <c r="D707" s="23"/>
    </row>
    <row r="708" spans="4:4" ht="15.75" customHeight="1" x14ac:dyDescent="0.25">
      <c r="D708" s="23"/>
    </row>
    <row r="709" spans="4:4" ht="15.75" customHeight="1" x14ac:dyDescent="0.25">
      <c r="D709" s="23"/>
    </row>
    <row r="710" spans="4:4" ht="15.75" customHeight="1" x14ac:dyDescent="0.25">
      <c r="D710" s="23"/>
    </row>
    <row r="711" spans="4:4" ht="15.75" customHeight="1" x14ac:dyDescent="0.25">
      <c r="D711" s="23"/>
    </row>
    <row r="712" spans="4:4" ht="15.75" customHeight="1" x14ac:dyDescent="0.25">
      <c r="D712" s="23"/>
    </row>
    <row r="713" spans="4:4" ht="15.75" customHeight="1" x14ac:dyDescent="0.25">
      <c r="D713" s="23"/>
    </row>
    <row r="714" spans="4:4" ht="15.75" customHeight="1" x14ac:dyDescent="0.25">
      <c r="D714" s="23"/>
    </row>
    <row r="715" spans="4:4" ht="15.75" customHeight="1" x14ac:dyDescent="0.25">
      <c r="D715" s="23"/>
    </row>
    <row r="716" spans="4:4" ht="15.75" customHeight="1" x14ac:dyDescent="0.25">
      <c r="D716" s="23"/>
    </row>
    <row r="717" spans="4:4" ht="15.75" customHeight="1" x14ac:dyDescent="0.25">
      <c r="D717" s="23"/>
    </row>
    <row r="718" spans="4:4" ht="15.75" customHeight="1" x14ac:dyDescent="0.25">
      <c r="D718" s="23"/>
    </row>
    <row r="719" spans="4:4" ht="15.75" customHeight="1" x14ac:dyDescent="0.25">
      <c r="D719" s="23"/>
    </row>
    <row r="720" spans="4:4" ht="15.75" customHeight="1" x14ac:dyDescent="0.25">
      <c r="D720" s="23"/>
    </row>
    <row r="721" spans="4:4" ht="15.75" customHeight="1" x14ac:dyDescent="0.25">
      <c r="D721" s="23"/>
    </row>
    <row r="722" spans="4:4" ht="15.75" customHeight="1" x14ac:dyDescent="0.25">
      <c r="D722" s="23"/>
    </row>
    <row r="723" spans="4:4" ht="15.75" customHeight="1" x14ac:dyDescent="0.25">
      <c r="D723" s="23"/>
    </row>
    <row r="724" spans="4:4" ht="15.75" customHeight="1" x14ac:dyDescent="0.25">
      <c r="D724" s="23"/>
    </row>
    <row r="725" spans="4:4" ht="15.75" customHeight="1" x14ac:dyDescent="0.25">
      <c r="D725" s="23"/>
    </row>
    <row r="726" spans="4:4" ht="15.75" customHeight="1" x14ac:dyDescent="0.25">
      <c r="D726" s="23"/>
    </row>
    <row r="727" spans="4:4" ht="15.75" customHeight="1" x14ac:dyDescent="0.25">
      <c r="D727" s="23"/>
    </row>
    <row r="728" spans="4:4" ht="15.75" customHeight="1" x14ac:dyDescent="0.25">
      <c r="D728" s="23"/>
    </row>
    <row r="729" spans="4:4" ht="15.75" customHeight="1" x14ac:dyDescent="0.25">
      <c r="D729" s="23"/>
    </row>
    <row r="730" spans="4:4" ht="15.75" customHeight="1" x14ac:dyDescent="0.25">
      <c r="D730" s="23"/>
    </row>
    <row r="731" spans="4:4" ht="15.75" customHeight="1" x14ac:dyDescent="0.25">
      <c r="D731" s="23"/>
    </row>
    <row r="732" spans="4:4" ht="15.75" customHeight="1" x14ac:dyDescent="0.25">
      <c r="D732" s="23"/>
    </row>
    <row r="733" spans="4:4" ht="15.75" customHeight="1" x14ac:dyDescent="0.25">
      <c r="D733" s="23"/>
    </row>
    <row r="734" spans="4:4" ht="15.75" customHeight="1" x14ac:dyDescent="0.25">
      <c r="D734" s="23"/>
    </row>
    <row r="735" spans="4:4" ht="15.75" customHeight="1" x14ac:dyDescent="0.25">
      <c r="D735" s="23"/>
    </row>
    <row r="736" spans="4:4" ht="15.75" customHeight="1" x14ac:dyDescent="0.25">
      <c r="D736" s="23"/>
    </row>
    <row r="737" spans="4:4" ht="15.75" customHeight="1" x14ac:dyDescent="0.25">
      <c r="D737" s="23"/>
    </row>
    <row r="738" spans="4:4" ht="15.75" customHeight="1" x14ac:dyDescent="0.25">
      <c r="D738" s="23"/>
    </row>
    <row r="739" spans="4:4" ht="15.75" customHeight="1" x14ac:dyDescent="0.25">
      <c r="D739" s="23"/>
    </row>
    <row r="740" spans="4:4" ht="15.75" customHeight="1" x14ac:dyDescent="0.25">
      <c r="D740" s="23"/>
    </row>
    <row r="741" spans="4:4" ht="15.75" customHeight="1" x14ac:dyDescent="0.25">
      <c r="D741" s="23"/>
    </row>
    <row r="742" spans="4:4" ht="15.75" customHeight="1" x14ac:dyDescent="0.25">
      <c r="D742" s="23"/>
    </row>
    <row r="743" spans="4:4" ht="15.75" customHeight="1" x14ac:dyDescent="0.25">
      <c r="D743" s="23"/>
    </row>
    <row r="744" spans="4:4" ht="15.75" customHeight="1" x14ac:dyDescent="0.25">
      <c r="D744" s="23"/>
    </row>
    <row r="745" spans="4:4" ht="15.75" customHeight="1" x14ac:dyDescent="0.25">
      <c r="D745" s="23"/>
    </row>
    <row r="746" spans="4:4" ht="15.75" customHeight="1" x14ac:dyDescent="0.25">
      <c r="D746" s="23"/>
    </row>
    <row r="747" spans="4:4" ht="15.75" customHeight="1" x14ac:dyDescent="0.25">
      <c r="D747" s="23"/>
    </row>
    <row r="748" spans="4:4" ht="15.75" customHeight="1" x14ac:dyDescent="0.25">
      <c r="D748" s="23"/>
    </row>
    <row r="749" spans="4:4" ht="15.75" customHeight="1" x14ac:dyDescent="0.25">
      <c r="D749" s="23"/>
    </row>
    <row r="750" spans="4:4" ht="15.75" customHeight="1" x14ac:dyDescent="0.25">
      <c r="D750" s="23"/>
    </row>
    <row r="751" spans="4:4" ht="15.75" customHeight="1" x14ac:dyDescent="0.25">
      <c r="D751" s="23"/>
    </row>
    <row r="752" spans="4:4" ht="15.75" customHeight="1" x14ac:dyDescent="0.25">
      <c r="D752" s="23"/>
    </row>
    <row r="753" spans="4:4" ht="15.75" customHeight="1" x14ac:dyDescent="0.25">
      <c r="D753" s="23"/>
    </row>
    <row r="754" spans="4:4" ht="15.75" customHeight="1" x14ac:dyDescent="0.25">
      <c r="D754" s="23"/>
    </row>
    <row r="755" spans="4:4" ht="15.75" customHeight="1" x14ac:dyDescent="0.25">
      <c r="D755" s="23"/>
    </row>
    <row r="756" spans="4:4" ht="15.75" customHeight="1" x14ac:dyDescent="0.25">
      <c r="D756" s="23"/>
    </row>
    <row r="757" spans="4:4" ht="15.75" customHeight="1" x14ac:dyDescent="0.25">
      <c r="D757" s="23"/>
    </row>
    <row r="758" spans="4:4" ht="15.75" customHeight="1" x14ac:dyDescent="0.25">
      <c r="D758" s="23"/>
    </row>
    <row r="759" spans="4:4" ht="15.75" customHeight="1" x14ac:dyDescent="0.25">
      <c r="D759" s="23"/>
    </row>
    <row r="760" spans="4:4" ht="15.75" customHeight="1" x14ac:dyDescent="0.25">
      <c r="D760" s="23"/>
    </row>
    <row r="761" spans="4:4" ht="15.75" customHeight="1" x14ac:dyDescent="0.25">
      <c r="D761" s="23"/>
    </row>
    <row r="762" spans="4:4" ht="15.75" customHeight="1" x14ac:dyDescent="0.25">
      <c r="D762" s="23"/>
    </row>
    <row r="763" spans="4:4" ht="15.75" customHeight="1" x14ac:dyDescent="0.25">
      <c r="D763" s="23"/>
    </row>
    <row r="764" spans="4:4" ht="15.75" customHeight="1" x14ac:dyDescent="0.25">
      <c r="D764" s="23"/>
    </row>
    <row r="765" spans="4:4" ht="15.75" customHeight="1" x14ac:dyDescent="0.25">
      <c r="D765" s="23"/>
    </row>
    <row r="766" spans="4:4" ht="15.75" customHeight="1" x14ac:dyDescent="0.25">
      <c r="D766" s="23"/>
    </row>
    <row r="767" spans="4:4" ht="15.75" customHeight="1" x14ac:dyDescent="0.25">
      <c r="D767" s="23"/>
    </row>
    <row r="768" spans="4:4" ht="15.75" customHeight="1" x14ac:dyDescent="0.25">
      <c r="D768" s="23"/>
    </row>
    <row r="769" spans="4:4" ht="15.75" customHeight="1" x14ac:dyDescent="0.25">
      <c r="D769" s="23"/>
    </row>
    <row r="770" spans="4:4" ht="15.75" customHeight="1" x14ac:dyDescent="0.25">
      <c r="D770" s="23"/>
    </row>
    <row r="771" spans="4:4" ht="15.75" customHeight="1" x14ac:dyDescent="0.25">
      <c r="D771" s="23"/>
    </row>
    <row r="772" spans="4:4" ht="15.75" customHeight="1" x14ac:dyDescent="0.25">
      <c r="D772" s="23"/>
    </row>
    <row r="773" spans="4:4" ht="15.75" customHeight="1" x14ac:dyDescent="0.25">
      <c r="D773" s="23"/>
    </row>
    <row r="774" spans="4:4" ht="15.75" customHeight="1" x14ac:dyDescent="0.25">
      <c r="D774" s="23"/>
    </row>
    <row r="775" spans="4:4" ht="15.75" customHeight="1" x14ac:dyDescent="0.25">
      <c r="D775" s="23"/>
    </row>
    <row r="776" spans="4:4" ht="15.75" customHeight="1" x14ac:dyDescent="0.25">
      <c r="D776" s="23"/>
    </row>
    <row r="777" spans="4:4" ht="15.75" customHeight="1" x14ac:dyDescent="0.25">
      <c r="D777" s="23"/>
    </row>
    <row r="778" spans="4:4" ht="15.75" customHeight="1" x14ac:dyDescent="0.25">
      <c r="D778" s="23"/>
    </row>
    <row r="779" spans="4:4" ht="15.75" customHeight="1" x14ac:dyDescent="0.25">
      <c r="D779" s="23"/>
    </row>
    <row r="780" spans="4:4" ht="15.75" customHeight="1" x14ac:dyDescent="0.25">
      <c r="D780" s="23"/>
    </row>
    <row r="781" spans="4:4" ht="15.75" customHeight="1" x14ac:dyDescent="0.25">
      <c r="D781" s="23"/>
    </row>
    <row r="782" spans="4:4" ht="15.75" customHeight="1" x14ac:dyDescent="0.25">
      <c r="D782" s="23"/>
    </row>
    <row r="783" spans="4:4" ht="15.75" customHeight="1" x14ac:dyDescent="0.25">
      <c r="D783" s="23"/>
    </row>
    <row r="784" spans="4:4" ht="15.75" customHeight="1" x14ac:dyDescent="0.25">
      <c r="D784" s="23"/>
    </row>
    <row r="785" spans="4:4" ht="15.75" customHeight="1" x14ac:dyDescent="0.25">
      <c r="D785" s="23"/>
    </row>
    <row r="786" spans="4:4" ht="15.75" customHeight="1" x14ac:dyDescent="0.25">
      <c r="D786" s="23"/>
    </row>
    <row r="787" spans="4:4" ht="15.75" customHeight="1" x14ac:dyDescent="0.25">
      <c r="D787" s="23"/>
    </row>
    <row r="788" spans="4:4" ht="15.75" customHeight="1" x14ac:dyDescent="0.25">
      <c r="D788" s="23"/>
    </row>
    <row r="789" spans="4:4" ht="15.75" customHeight="1" x14ac:dyDescent="0.25">
      <c r="D789" s="23"/>
    </row>
    <row r="790" spans="4:4" ht="15.75" customHeight="1" x14ac:dyDescent="0.25">
      <c r="D790" s="23"/>
    </row>
    <row r="791" spans="4:4" ht="15.75" customHeight="1" x14ac:dyDescent="0.25">
      <c r="D791" s="23"/>
    </row>
    <row r="792" spans="4:4" ht="15.75" customHeight="1" x14ac:dyDescent="0.25">
      <c r="D792" s="23"/>
    </row>
    <row r="793" spans="4:4" ht="15.75" customHeight="1" x14ac:dyDescent="0.25">
      <c r="D793" s="23"/>
    </row>
    <row r="794" spans="4:4" ht="15.75" customHeight="1" x14ac:dyDescent="0.25">
      <c r="D794" s="23"/>
    </row>
    <row r="795" spans="4:4" ht="15.75" customHeight="1" x14ac:dyDescent="0.25">
      <c r="D795" s="23"/>
    </row>
    <row r="796" spans="4:4" ht="15.75" customHeight="1" x14ac:dyDescent="0.25">
      <c r="D796" s="23"/>
    </row>
    <row r="797" spans="4:4" ht="15.75" customHeight="1" x14ac:dyDescent="0.25">
      <c r="D797" s="23"/>
    </row>
    <row r="798" spans="4:4" ht="15.75" customHeight="1" x14ac:dyDescent="0.25">
      <c r="D798" s="23"/>
    </row>
    <row r="799" spans="4:4" ht="15.75" customHeight="1" x14ac:dyDescent="0.25">
      <c r="D799" s="23"/>
    </row>
    <row r="800" spans="4:4" ht="15.75" customHeight="1" x14ac:dyDescent="0.25">
      <c r="D800" s="23"/>
    </row>
    <row r="801" spans="4:4" ht="15.75" customHeight="1" x14ac:dyDescent="0.25">
      <c r="D801" s="23"/>
    </row>
    <row r="802" spans="4:4" ht="15.75" customHeight="1" x14ac:dyDescent="0.25">
      <c r="D802" s="23"/>
    </row>
    <row r="803" spans="4:4" ht="15.75" customHeight="1" x14ac:dyDescent="0.25">
      <c r="D803" s="23"/>
    </row>
    <row r="804" spans="4:4" ht="15.75" customHeight="1" x14ac:dyDescent="0.25">
      <c r="D804" s="23"/>
    </row>
    <row r="805" spans="4:4" ht="15.75" customHeight="1" x14ac:dyDescent="0.25">
      <c r="D805" s="23"/>
    </row>
    <row r="806" spans="4:4" ht="15.75" customHeight="1" x14ac:dyDescent="0.25">
      <c r="D806" s="23"/>
    </row>
    <row r="807" spans="4:4" ht="15.75" customHeight="1" x14ac:dyDescent="0.25">
      <c r="D807" s="23"/>
    </row>
    <row r="808" spans="4:4" ht="15.75" customHeight="1" x14ac:dyDescent="0.25">
      <c r="D808" s="23"/>
    </row>
    <row r="809" spans="4:4" ht="15.75" customHeight="1" x14ac:dyDescent="0.25">
      <c r="D809" s="23"/>
    </row>
    <row r="810" spans="4:4" ht="15.75" customHeight="1" x14ac:dyDescent="0.25">
      <c r="D810" s="23"/>
    </row>
    <row r="811" spans="4:4" ht="15.75" customHeight="1" x14ac:dyDescent="0.25">
      <c r="D811" s="23"/>
    </row>
    <row r="812" spans="4:4" ht="15.75" customHeight="1" x14ac:dyDescent="0.25">
      <c r="D812" s="23"/>
    </row>
    <row r="813" spans="4:4" ht="15.75" customHeight="1" x14ac:dyDescent="0.25">
      <c r="D813" s="23"/>
    </row>
    <row r="814" spans="4:4" ht="15.75" customHeight="1" x14ac:dyDescent="0.25">
      <c r="D814" s="23"/>
    </row>
    <row r="815" spans="4:4" ht="15.75" customHeight="1" x14ac:dyDescent="0.25">
      <c r="D815" s="23"/>
    </row>
    <row r="816" spans="4:4" ht="15.75" customHeight="1" x14ac:dyDescent="0.25">
      <c r="D816" s="23"/>
    </row>
    <row r="817" spans="4:4" ht="15.75" customHeight="1" x14ac:dyDescent="0.25">
      <c r="D817" s="23"/>
    </row>
    <row r="818" spans="4:4" ht="15.75" customHeight="1" x14ac:dyDescent="0.25">
      <c r="D818" s="23"/>
    </row>
    <row r="819" spans="4:4" ht="15.75" customHeight="1" x14ac:dyDescent="0.25">
      <c r="D819" s="23"/>
    </row>
    <row r="820" spans="4:4" ht="15.75" customHeight="1" x14ac:dyDescent="0.25">
      <c r="D820" s="23"/>
    </row>
    <row r="821" spans="4:4" ht="15.75" customHeight="1" x14ac:dyDescent="0.25">
      <c r="D821" s="23"/>
    </row>
    <row r="822" spans="4:4" ht="15.75" customHeight="1" x14ac:dyDescent="0.25">
      <c r="D822" s="23"/>
    </row>
    <row r="823" spans="4:4" ht="15.75" customHeight="1" x14ac:dyDescent="0.25">
      <c r="D823" s="23"/>
    </row>
    <row r="824" spans="4:4" ht="15.75" customHeight="1" x14ac:dyDescent="0.25">
      <c r="D824" s="23"/>
    </row>
    <row r="825" spans="4:4" ht="15.75" customHeight="1" x14ac:dyDescent="0.25">
      <c r="D825" s="23"/>
    </row>
    <row r="826" spans="4:4" ht="15.75" customHeight="1" x14ac:dyDescent="0.25">
      <c r="D826" s="23"/>
    </row>
    <row r="827" spans="4:4" ht="15.75" customHeight="1" x14ac:dyDescent="0.25">
      <c r="D827" s="23"/>
    </row>
    <row r="828" spans="4:4" ht="15.75" customHeight="1" x14ac:dyDescent="0.25">
      <c r="D828" s="23"/>
    </row>
    <row r="829" spans="4:4" ht="15.75" customHeight="1" x14ac:dyDescent="0.25">
      <c r="D829" s="23"/>
    </row>
    <row r="830" spans="4:4" ht="15.75" customHeight="1" x14ac:dyDescent="0.25">
      <c r="D830" s="23"/>
    </row>
    <row r="831" spans="4:4" ht="15.75" customHeight="1" x14ac:dyDescent="0.25">
      <c r="D831" s="23"/>
    </row>
    <row r="832" spans="4:4" ht="15.75" customHeight="1" x14ac:dyDescent="0.25">
      <c r="D832" s="23"/>
    </row>
    <row r="833" spans="4:4" ht="15.75" customHeight="1" x14ac:dyDescent="0.25">
      <c r="D833" s="23"/>
    </row>
    <row r="834" spans="4:4" ht="15.75" customHeight="1" x14ac:dyDescent="0.25">
      <c r="D834" s="23"/>
    </row>
    <row r="835" spans="4:4" ht="15.75" customHeight="1" x14ac:dyDescent="0.25">
      <c r="D835" s="23"/>
    </row>
    <row r="836" spans="4:4" ht="15.75" customHeight="1" x14ac:dyDescent="0.25">
      <c r="D836" s="23"/>
    </row>
    <row r="837" spans="4:4" ht="15.75" customHeight="1" x14ac:dyDescent="0.25">
      <c r="D837" s="23"/>
    </row>
    <row r="838" spans="4:4" ht="15.75" customHeight="1" x14ac:dyDescent="0.25">
      <c r="D838" s="23"/>
    </row>
    <row r="839" spans="4:4" ht="15.75" customHeight="1" x14ac:dyDescent="0.25">
      <c r="D839" s="23"/>
    </row>
    <row r="840" spans="4:4" ht="15.75" customHeight="1" x14ac:dyDescent="0.25">
      <c r="D840" s="23"/>
    </row>
    <row r="841" spans="4:4" ht="15.75" customHeight="1" x14ac:dyDescent="0.25">
      <c r="D841" s="23"/>
    </row>
    <row r="842" spans="4:4" ht="15.75" customHeight="1" x14ac:dyDescent="0.25">
      <c r="D842" s="23"/>
    </row>
    <row r="843" spans="4:4" ht="15.75" customHeight="1" x14ac:dyDescent="0.25">
      <c r="D843" s="23"/>
    </row>
    <row r="844" spans="4:4" ht="15.75" customHeight="1" x14ac:dyDescent="0.25">
      <c r="D844" s="23"/>
    </row>
    <row r="845" spans="4:4" ht="15.75" customHeight="1" x14ac:dyDescent="0.25">
      <c r="D845" s="23"/>
    </row>
    <row r="846" spans="4:4" ht="15.75" customHeight="1" x14ac:dyDescent="0.25">
      <c r="D846" s="23"/>
    </row>
    <row r="847" spans="4:4" ht="15.75" customHeight="1" x14ac:dyDescent="0.25">
      <c r="D847" s="23"/>
    </row>
    <row r="848" spans="4:4" ht="15.75" customHeight="1" x14ac:dyDescent="0.25">
      <c r="D848" s="23"/>
    </row>
    <row r="849" spans="4:4" ht="15.75" customHeight="1" x14ac:dyDescent="0.25">
      <c r="D849" s="23"/>
    </row>
    <row r="850" spans="4:4" ht="15.75" customHeight="1" x14ac:dyDescent="0.25">
      <c r="D850" s="23"/>
    </row>
    <row r="851" spans="4:4" ht="15.75" customHeight="1" x14ac:dyDescent="0.25">
      <c r="D851" s="23"/>
    </row>
    <row r="852" spans="4:4" ht="15.75" customHeight="1" x14ac:dyDescent="0.25">
      <c r="D852" s="23"/>
    </row>
    <row r="853" spans="4:4" ht="15.75" customHeight="1" x14ac:dyDescent="0.25">
      <c r="D853" s="23"/>
    </row>
    <row r="854" spans="4:4" ht="15.75" customHeight="1" x14ac:dyDescent="0.25">
      <c r="D854" s="23"/>
    </row>
    <row r="855" spans="4:4" ht="15.75" customHeight="1" x14ac:dyDescent="0.25">
      <c r="D855" s="23"/>
    </row>
    <row r="856" spans="4:4" ht="15.75" customHeight="1" x14ac:dyDescent="0.25">
      <c r="D856" s="23"/>
    </row>
    <row r="857" spans="4:4" ht="15.75" customHeight="1" x14ac:dyDescent="0.25">
      <c r="D857" s="23"/>
    </row>
    <row r="858" spans="4:4" ht="15.75" customHeight="1" x14ac:dyDescent="0.25">
      <c r="D858" s="23"/>
    </row>
    <row r="859" spans="4:4" ht="15.75" customHeight="1" x14ac:dyDescent="0.25">
      <c r="D859" s="23"/>
    </row>
    <row r="860" spans="4:4" ht="15.75" customHeight="1" x14ac:dyDescent="0.25">
      <c r="D860" s="23"/>
    </row>
    <row r="861" spans="4:4" ht="15.75" customHeight="1" x14ac:dyDescent="0.25">
      <c r="D861" s="23"/>
    </row>
    <row r="862" spans="4:4" ht="15.75" customHeight="1" x14ac:dyDescent="0.25">
      <c r="D862" s="23"/>
    </row>
    <row r="863" spans="4:4" ht="15.75" customHeight="1" x14ac:dyDescent="0.25">
      <c r="D863" s="23"/>
    </row>
    <row r="864" spans="4:4" ht="15.75" customHeight="1" x14ac:dyDescent="0.25">
      <c r="D864" s="23"/>
    </row>
    <row r="865" spans="4:4" ht="15.75" customHeight="1" x14ac:dyDescent="0.25">
      <c r="D865" s="23"/>
    </row>
    <row r="866" spans="4:4" ht="15.75" customHeight="1" x14ac:dyDescent="0.25">
      <c r="D866" s="23"/>
    </row>
    <row r="867" spans="4:4" ht="15.75" customHeight="1" x14ac:dyDescent="0.25">
      <c r="D867" s="23"/>
    </row>
    <row r="868" spans="4:4" ht="15.75" customHeight="1" x14ac:dyDescent="0.25">
      <c r="D868" s="23"/>
    </row>
    <row r="869" spans="4:4" ht="15.75" customHeight="1" x14ac:dyDescent="0.25">
      <c r="D869" s="23"/>
    </row>
    <row r="870" spans="4:4" ht="15.75" customHeight="1" x14ac:dyDescent="0.25">
      <c r="D870" s="23"/>
    </row>
    <row r="871" spans="4:4" ht="15.75" customHeight="1" x14ac:dyDescent="0.25">
      <c r="D871" s="23"/>
    </row>
    <row r="872" spans="4:4" ht="15.75" customHeight="1" x14ac:dyDescent="0.25">
      <c r="D872" s="23"/>
    </row>
    <row r="873" spans="4:4" ht="15.75" customHeight="1" x14ac:dyDescent="0.25">
      <c r="D873" s="23"/>
    </row>
    <row r="874" spans="4:4" ht="15.75" customHeight="1" x14ac:dyDescent="0.25">
      <c r="D874" s="23"/>
    </row>
    <row r="875" spans="4:4" ht="15.75" customHeight="1" x14ac:dyDescent="0.25">
      <c r="D875" s="23"/>
    </row>
    <row r="876" spans="4:4" ht="15.75" customHeight="1" x14ac:dyDescent="0.25">
      <c r="D876" s="23"/>
    </row>
    <row r="877" spans="4:4" ht="15.75" customHeight="1" x14ac:dyDescent="0.25">
      <c r="D877" s="23"/>
    </row>
    <row r="878" spans="4:4" ht="15.75" customHeight="1" x14ac:dyDescent="0.25">
      <c r="D878" s="23"/>
    </row>
    <row r="879" spans="4:4" ht="15.75" customHeight="1" x14ac:dyDescent="0.25">
      <c r="D879" s="23"/>
    </row>
    <row r="880" spans="4:4" ht="15.75" customHeight="1" x14ac:dyDescent="0.25">
      <c r="D880" s="23"/>
    </row>
    <row r="881" spans="4:4" ht="15.75" customHeight="1" x14ac:dyDescent="0.25">
      <c r="D881" s="23"/>
    </row>
    <row r="882" spans="4:4" ht="15.75" customHeight="1" x14ac:dyDescent="0.25">
      <c r="D882" s="23"/>
    </row>
    <row r="883" spans="4:4" ht="15.75" customHeight="1" x14ac:dyDescent="0.25">
      <c r="D883" s="23"/>
    </row>
    <row r="884" spans="4:4" ht="15.75" customHeight="1" x14ac:dyDescent="0.25">
      <c r="D884" s="23"/>
    </row>
    <row r="885" spans="4:4" ht="15.75" customHeight="1" x14ac:dyDescent="0.25">
      <c r="D885" s="23"/>
    </row>
    <row r="886" spans="4:4" ht="15.75" customHeight="1" x14ac:dyDescent="0.25">
      <c r="D886" s="23"/>
    </row>
    <row r="887" spans="4:4" ht="15.75" customHeight="1" x14ac:dyDescent="0.25">
      <c r="D887" s="23"/>
    </row>
    <row r="888" spans="4:4" ht="15.75" customHeight="1" x14ac:dyDescent="0.25">
      <c r="D888" s="23"/>
    </row>
    <row r="889" spans="4:4" ht="15.75" customHeight="1" x14ac:dyDescent="0.25">
      <c r="D889" s="23"/>
    </row>
    <row r="890" spans="4:4" ht="15.75" customHeight="1" x14ac:dyDescent="0.25">
      <c r="D890" s="23"/>
    </row>
    <row r="891" spans="4:4" ht="15.75" customHeight="1" x14ac:dyDescent="0.25">
      <c r="D891" s="23"/>
    </row>
    <row r="892" spans="4:4" ht="15.75" customHeight="1" x14ac:dyDescent="0.25">
      <c r="D892" s="23"/>
    </row>
    <row r="893" spans="4:4" ht="15.75" customHeight="1" x14ac:dyDescent="0.25">
      <c r="D893" s="23"/>
    </row>
    <row r="894" spans="4:4" ht="15.75" customHeight="1" x14ac:dyDescent="0.25">
      <c r="D894" s="23"/>
    </row>
    <row r="895" spans="4:4" ht="15.75" customHeight="1" x14ac:dyDescent="0.25">
      <c r="D895" s="23"/>
    </row>
    <row r="896" spans="4:4" ht="15.75" customHeight="1" x14ac:dyDescent="0.25">
      <c r="D896" s="23"/>
    </row>
    <row r="897" spans="4:4" ht="15.75" customHeight="1" x14ac:dyDescent="0.25">
      <c r="D897" s="23"/>
    </row>
    <row r="898" spans="4:4" ht="15.75" customHeight="1" x14ac:dyDescent="0.25">
      <c r="D898" s="23"/>
    </row>
    <row r="899" spans="4:4" ht="15.75" customHeight="1" x14ac:dyDescent="0.25">
      <c r="D899" s="23"/>
    </row>
    <row r="900" spans="4:4" ht="15.75" customHeight="1" x14ac:dyDescent="0.25">
      <c r="D900" s="23"/>
    </row>
    <row r="901" spans="4:4" ht="15.75" customHeight="1" x14ac:dyDescent="0.25">
      <c r="D901" s="23"/>
    </row>
    <row r="902" spans="4:4" ht="15.75" customHeight="1" x14ac:dyDescent="0.25">
      <c r="D902" s="23"/>
    </row>
    <row r="903" spans="4:4" ht="15.75" customHeight="1" x14ac:dyDescent="0.25">
      <c r="D903" s="23"/>
    </row>
    <row r="904" spans="4:4" ht="15.75" customHeight="1" x14ac:dyDescent="0.25">
      <c r="D904" s="23"/>
    </row>
    <row r="905" spans="4:4" ht="15.75" customHeight="1" x14ac:dyDescent="0.25">
      <c r="D905" s="23"/>
    </row>
    <row r="906" spans="4:4" ht="15.75" customHeight="1" x14ac:dyDescent="0.25">
      <c r="D906" s="23"/>
    </row>
    <row r="907" spans="4:4" ht="15.75" customHeight="1" x14ac:dyDescent="0.25">
      <c r="D907" s="23"/>
    </row>
    <row r="908" spans="4:4" ht="15.75" customHeight="1" x14ac:dyDescent="0.25">
      <c r="D908" s="23"/>
    </row>
    <row r="909" spans="4:4" ht="15.75" customHeight="1" x14ac:dyDescent="0.25">
      <c r="D909" s="23"/>
    </row>
    <row r="910" spans="4:4" ht="15.75" customHeight="1" x14ac:dyDescent="0.25">
      <c r="D910" s="23"/>
    </row>
    <row r="911" spans="4:4" ht="15.75" customHeight="1" x14ac:dyDescent="0.25">
      <c r="D911" s="23"/>
    </row>
    <row r="912" spans="4:4" ht="15.75" customHeight="1" x14ac:dyDescent="0.25">
      <c r="D912" s="23"/>
    </row>
    <row r="913" spans="4:4" ht="15.75" customHeight="1" x14ac:dyDescent="0.25">
      <c r="D913" s="23"/>
    </row>
    <row r="914" spans="4:4" ht="15.75" customHeight="1" x14ac:dyDescent="0.25">
      <c r="D914" s="23"/>
    </row>
    <row r="915" spans="4:4" ht="15.75" customHeight="1" x14ac:dyDescent="0.25">
      <c r="D915" s="23"/>
    </row>
    <row r="916" spans="4:4" ht="15.75" customHeight="1" x14ac:dyDescent="0.25">
      <c r="D916" s="23"/>
    </row>
    <row r="917" spans="4:4" ht="15.75" customHeight="1" x14ac:dyDescent="0.25">
      <c r="D917" s="23"/>
    </row>
    <row r="918" spans="4:4" ht="15.75" customHeight="1" x14ac:dyDescent="0.25">
      <c r="D918" s="23"/>
    </row>
    <row r="919" spans="4:4" ht="15.75" customHeight="1" x14ac:dyDescent="0.25">
      <c r="D919" s="23"/>
    </row>
    <row r="920" spans="4:4" ht="15.75" customHeight="1" x14ac:dyDescent="0.25">
      <c r="D920" s="23"/>
    </row>
    <row r="921" spans="4:4" ht="15.75" customHeight="1" x14ac:dyDescent="0.25">
      <c r="D921" s="23"/>
    </row>
    <row r="922" spans="4:4" ht="15.75" customHeight="1" x14ac:dyDescent="0.25">
      <c r="D922" s="23"/>
    </row>
    <row r="923" spans="4:4" ht="15.75" customHeight="1" x14ac:dyDescent="0.25">
      <c r="D923" s="23"/>
    </row>
    <row r="924" spans="4:4" ht="15.75" customHeight="1" x14ac:dyDescent="0.25">
      <c r="D924" s="23"/>
    </row>
    <row r="925" spans="4:4" ht="15.75" customHeight="1" x14ac:dyDescent="0.25">
      <c r="D925" s="23"/>
    </row>
    <row r="926" spans="4:4" ht="15.75" customHeight="1" x14ac:dyDescent="0.25">
      <c r="D926" s="23"/>
    </row>
    <row r="927" spans="4:4" ht="15.75" customHeight="1" x14ac:dyDescent="0.25">
      <c r="D927" s="23"/>
    </row>
    <row r="928" spans="4:4" ht="15.75" customHeight="1" x14ac:dyDescent="0.25">
      <c r="D928" s="23"/>
    </row>
    <row r="929" spans="4:4" ht="15.75" customHeight="1" x14ac:dyDescent="0.25">
      <c r="D929" s="23"/>
    </row>
    <row r="930" spans="4:4" ht="15.75" customHeight="1" x14ac:dyDescent="0.25">
      <c r="D930" s="23"/>
    </row>
    <row r="931" spans="4:4" ht="15.75" customHeight="1" x14ac:dyDescent="0.25">
      <c r="D931" s="23"/>
    </row>
    <row r="932" spans="4:4" ht="15.75" customHeight="1" x14ac:dyDescent="0.25">
      <c r="D932" s="23"/>
    </row>
    <row r="933" spans="4:4" ht="15.75" customHeight="1" x14ac:dyDescent="0.25">
      <c r="D933" s="23"/>
    </row>
    <row r="934" spans="4:4" ht="15.75" customHeight="1" x14ac:dyDescent="0.25">
      <c r="D934" s="23"/>
    </row>
    <row r="935" spans="4:4" ht="15.75" customHeight="1" x14ac:dyDescent="0.25">
      <c r="D935" s="23"/>
    </row>
    <row r="936" spans="4:4" ht="15.75" customHeight="1" x14ac:dyDescent="0.25">
      <c r="D936" s="23"/>
    </row>
    <row r="937" spans="4:4" ht="15.75" customHeight="1" x14ac:dyDescent="0.25">
      <c r="D937" s="23"/>
    </row>
    <row r="938" spans="4:4" ht="15.75" customHeight="1" x14ac:dyDescent="0.25">
      <c r="D938" s="23"/>
    </row>
    <row r="939" spans="4:4" ht="15.75" customHeight="1" x14ac:dyDescent="0.25">
      <c r="D939" s="23"/>
    </row>
    <row r="940" spans="4:4" ht="15.75" customHeight="1" x14ac:dyDescent="0.25">
      <c r="D940" s="23"/>
    </row>
    <row r="941" spans="4:4" ht="15.75" customHeight="1" x14ac:dyDescent="0.25">
      <c r="D941" s="23"/>
    </row>
    <row r="942" spans="4:4" ht="15.75" customHeight="1" x14ac:dyDescent="0.25">
      <c r="D942" s="23"/>
    </row>
    <row r="943" spans="4:4" ht="15.75" customHeight="1" x14ac:dyDescent="0.25">
      <c r="D943" s="23"/>
    </row>
    <row r="944" spans="4:4" ht="15.75" customHeight="1" x14ac:dyDescent="0.25">
      <c r="D944" s="23"/>
    </row>
    <row r="945" spans="4:4" ht="15.75" customHeight="1" x14ac:dyDescent="0.25">
      <c r="D945" s="23"/>
    </row>
    <row r="946" spans="4:4" ht="15.75" customHeight="1" x14ac:dyDescent="0.25">
      <c r="D946" s="23"/>
    </row>
    <row r="947" spans="4:4" ht="15.75" customHeight="1" x14ac:dyDescent="0.25">
      <c r="D947" s="23"/>
    </row>
    <row r="948" spans="4:4" ht="15.75" customHeight="1" x14ac:dyDescent="0.25">
      <c r="D948" s="23"/>
    </row>
    <row r="949" spans="4:4" ht="15.75" customHeight="1" x14ac:dyDescent="0.25">
      <c r="D949" s="23"/>
    </row>
    <row r="950" spans="4:4" ht="15.75" customHeight="1" x14ac:dyDescent="0.25">
      <c r="D950" s="23"/>
    </row>
    <row r="951" spans="4:4" ht="15.75" customHeight="1" x14ac:dyDescent="0.25">
      <c r="D951" s="23"/>
    </row>
    <row r="952" spans="4:4" ht="15.75" customHeight="1" x14ac:dyDescent="0.25">
      <c r="D952" s="23"/>
    </row>
    <row r="953" spans="4:4" ht="15.75" customHeight="1" x14ac:dyDescent="0.25">
      <c r="D953" s="23"/>
    </row>
    <row r="954" spans="4:4" ht="15.75" customHeight="1" x14ac:dyDescent="0.25">
      <c r="D954" s="23"/>
    </row>
    <row r="955" spans="4:4" ht="15.75" customHeight="1" x14ac:dyDescent="0.25">
      <c r="D955" s="23"/>
    </row>
    <row r="956" spans="4:4" ht="15.75" customHeight="1" x14ac:dyDescent="0.25">
      <c r="D956" s="23"/>
    </row>
    <row r="957" spans="4:4" ht="15.75" customHeight="1" x14ac:dyDescent="0.25">
      <c r="D957" s="23"/>
    </row>
    <row r="958" spans="4:4" ht="15.75" customHeight="1" x14ac:dyDescent="0.25">
      <c r="D958" s="23"/>
    </row>
    <row r="959" spans="4:4" ht="15.75" customHeight="1" x14ac:dyDescent="0.25">
      <c r="D959" s="23"/>
    </row>
    <row r="960" spans="4:4" ht="15.75" customHeight="1" x14ac:dyDescent="0.25">
      <c r="D960" s="23"/>
    </row>
    <row r="961" spans="4:4" ht="15.75" customHeight="1" x14ac:dyDescent="0.25">
      <c r="D961" s="23"/>
    </row>
    <row r="962" spans="4:4" ht="15.75" customHeight="1" x14ac:dyDescent="0.25">
      <c r="D962" s="23"/>
    </row>
    <row r="963" spans="4:4" ht="15.75" customHeight="1" x14ac:dyDescent="0.25">
      <c r="D963" s="23"/>
    </row>
    <row r="964" spans="4:4" ht="15.75" customHeight="1" x14ac:dyDescent="0.25">
      <c r="D964" s="23"/>
    </row>
    <row r="965" spans="4:4" ht="15.75" customHeight="1" x14ac:dyDescent="0.25">
      <c r="D965" s="23"/>
    </row>
    <row r="966" spans="4:4" ht="15.75" customHeight="1" x14ac:dyDescent="0.25">
      <c r="D966" s="23"/>
    </row>
    <row r="967" spans="4:4" ht="15.75" customHeight="1" x14ac:dyDescent="0.25">
      <c r="D967" s="23"/>
    </row>
    <row r="968" spans="4:4" ht="15.75" customHeight="1" x14ac:dyDescent="0.25">
      <c r="D968" s="23"/>
    </row>
    <row r="969" spans="4:4" ht="15.75" customHeight="1" x14ac:dyDescent="0.25">
      <c r="D969" s="23"/>
    </row>
    <row r="970" spans="4:4" ht="15.75" customHeight="1" x14ac:dyDescent="0.25">
      <c r="D970" s="23"/>
    </row>
    <row r="971" spans="4:4" ht="15.75" customHeight="1" x14ac:dyDescent="0.25">
      <c r="D971" s="23"/>
    </row>
    <row r="972" spans="4:4" ht="15.75" customHeight="1" x14ac:dyDescent="0.25">
      <c r="D972" s="23"/>
    </row>
    <row r="973" spans="4:4" ht="15.75" customHeight="1" x14ac:dyDescent="0.25">
      <c r="D973" s="23"/>
    </row>
    <row r="974" spans="4:4" ht="15.75" customHeight="1" x14ac:dyDescent="0.25">
      <c r="D974" s="23"/>
    </row>
    <row r="975" spans="4:4" ht="15.75" customHeight="1" x14ac:dyDescent="0.25">
      <c r="D975" s="23"/>
    </row>
    <row r="976" spans="4:4" ht="15.75" customHeight="1" x14ac:dyDescent="0.25">
      <c r="D976" s="23"/>
    </row>
    <row r="977" spans="4:4" ht="15.75" customHeight="1" x14ac:dyDescent="0.25">
      <c r="D977" s="23"/>
    </row>
    <row r="978" spans="4:4" ht="15.75" customHeight="1" x14ac:dyDescent="0.25">
      <c r="D978" s="23"/>
    </row>
    <row r="979" spans="4:4" ht="15.75" customHeight="1" x14ac:dyDescent="0.25">
      <c r="D979" s="23"/>
    </row>
    <row r="980" spans="4:4" ht="15.75" customHeight="1" x14ac:dyDescent="0.25">
      <c r="D980" s="23"/>
    </row>
    <row r="981" spans="4:4" ht="15.75" customHeight="1" x14ac:dyDescent="0.25">
      <c r="D981" s="23"/>
    </row>
    <row r="982" spans="4:4" ht="15.75" customHeight="1" x14ac:dyDescent="0.25">
      <c r="D982" s="23"/>
    </row>
    <row r="983" spans="4:4" ht="15.75" customHeight="1" x14ac:dyDescent="0.25">
      <c r="D983" s="23"/>
    </row>
    <row r="984" spans="4:4" ht="15.75" customHeight="1" x14ac:dyDescent="0.25">
      <c r="D984" s="23"/>
    </row>
    <row r="985" spans="4:4" ht="15.75" customHeight="1" x14ac:dyDescent="0.25">
      <c r="D985" s="23"/>
    </row>
    <row r="986" spans="4:4" ht="15.75" customHeight="1" x14ac:dyDescent="0.25">
      <c r="D986" s="23"/>
    </row>
    <row r="987" spans="4:4" ht="15.75" customHeight="1" x14ac:dyDescent="0.25">
      <c r="D987" s="23"/>
    </row>
    <row r="988" spans="4:4" ht="15.75" customHeight="1" x14ac:dyDescent="0.25">
      <c r="D988" s="23"/>
    </row>
    <row r="989" spans="4:4" ht="15.75" customHeight="1" x14ac:dyDescent="0.25">
      <c r="D989" s="23"/>
    </row>
    <row r="990" spans="4:4" ht="15.75" customHeight="1" x14ac:dyDescent="0.25">
      <c r="D990" s="23"/>
    </row>
    <row r="991" spans="4:4" ht="15.75" customHeight="1" x14ac:dyDescent="0.25">
      <c r="D991" s="23"/>
    </row>
    <row r="992" spans="4:4" ht="15.75" customHeight="1" x14ac:dyDescent="0.25">
      <c r="D992" s="23"/>
    </row>
    <row r="993" spans="4:4" ht="15.75" customHeight="1" x14ac:dyDescent="0.25">
      <c r="D993" s="23"/>
    </row>
    <row r="994" spans="4:4" ht="15.75" customHeight="1" x14ac:dyDescent="0.25">
      <c r="D994" s="23"/>
    </row>
    <row r="995" spans="4:4" ht="15.75" customHeight="1" x14ac:dyDescent="0.25">
      <c r="D995" s="23"/>
    </row>
    <row r="996" spans="4:4" ht="15.75" customHeight="1" x14ac:dyDescent="0.25">
      <c r="D996" s="23"/>
    </row>
    <row r="997" spans="4:4" ht="15.75" customHeight="1" x14ac:dyDescent="0.25">
      <c r="D997" s="23"/>
    </row>
    <row r="998" spans="4:4" ht="15.75" customHeight="1" x14ac:dyDescent="0.25">
      <c r="D998" s="23"/>
    </row>
    <row r="999" spans="4:4" ht="15.75" customHeight="1" x14ac:dyDescent="0.25">
      <c r="D999" s="23"/>
    </row>
    <row r="1000" spans="4:4" ht="15.75" customHeight="1" x14ac:dyDescent="0.25">
      <c r="D1000" s="23"/>
    </row>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0" workbookViewId="0">
      <selection activeCell="E14" sqref="E14:E26"/>
    </sheetView>
  </sheetViews>
  <sheetFormatPr baseColWidth="10" defaultColWidth="14.42578125" defaultRowHeight="15" customHeight="1" x14ac:dyDescent="0.25"/>
  <cols>
    <col min="1" max="1" width="12" customWidth="1"/>
    <col min="2" max="3" width="13.7109375" customWidth="1"/>
    <col min="4" max="4" width="17.28515625" customWidth="1"/>
    <col min="5" max="6" width="13.7109375" customWidth="1"/>
    <col min="7" max="8" width="15.7109375" customWidth="1"/>
    <col min="9" max="11" width="11.42578125" customWidth="1"/>
    <col min="12" max="12" width="15.85546875" customWidth="1"/>
    <col min="13"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0" customHeight="1" x14ac:dyDescent="0.25">
      <c r="A4" s="176" t="s">
        <v>66</v>
      </c>
      <c r="B4" s="139"/>
      <c r="C4" s="139"/>
      <c r="D4" s="189" t="s">
        <v>104</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105</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5"/>
      <c r="I11" s="146"/>
      <c r="J11" s="80"/>
      <c r="K11" s="80"/>
      <c r="L11" s="80"/>
      <c r="M11" s="80"/>
      <c r="N11" s="80"/>
      <c r="O11" s="80"/>
      <c r="P11" s="80"/>
      <c r="Q11" s="80"/>
      <c r="R11" s="80"/>
      <c r="S11" s="80"/>
      <c r="T11" s="80"/>
      <c r="U11" s="80"/>
      <c r="V11" s="80"/>
      <c r="W11" s="80"/>
      <c r="X11" s="80"/>
      <c r="Y11" s="80"/>
      <c r="Z11" s="80"/>
    </row>
    <row r="12" spans="1:26" ht="15" customHeight="1" x14ac:dyDescent="0.25">
      <c r="A12" s="190" t="s">
        <v>73</v>
      </c>
      <c r="B12" s="190" t="s">
        <v>74</v>
      </c>
      <c r="C12" s="190" t="s">
        <v>75</v>
      </c>
      <c r="D12" s="190" t="s">
        <v>76</v>
      </c>
      <c r="E12" s="190" t="s">
        <v>77</v>
      </c>
      <c r="F12" s="190" t="s">
        <v>78</v>
      </c>
      <c r="G12" s="191" t="s">
        <v>79</v>
      </c>
      <c r="H12" s="178"/>
      <c r="I12" s="193" t="s">
        <v>106</v>
      </c>
      <c r="J12" s="80"/>
      <c r="K12" s="80"/>
      <c r="L12" s="80"/>
      <c r="M12" s="80"/>
      <c r="N12" s="80"/>
      <c r="O12" s="80"/>
      <c r="P12" s="80"/>
      <c r="Q12" s="80"/>
      <c r="R12" s="80"/>
      <c r="S12" s="80"/>
      <c r="T12" s="80"/>
      <c r="U12" s="80"/>
      <c r="V12" s="80"/>
      <c r="W12" s="80"/>
      <c r="X12" s="80"/>
      <c r="Y12" s="80"/>
      <c r="Z12" s="80"/>
    </row>
    <row r="13" spans="1:26" ht="75" customHeight="1" x14ac:dyDescent="0.25">
      <c r="A13" s="181"/>
      <c r="B13" s="181"/>
      <c r="C13" s="181"/>
      <c r="D13" s="181"/>
      <c r="E13" s="181"/>
      <c r="F13" s="181"/>
      <c r="G13" s="6" t="s">
        <v>80</v>
      </c>
      <c r="H13" s="33" t="s">
        <v>81</v>
      </c>
      <c r="I13" s="181"/>
      <c r="J13" s="91"/>
      <c r="K13" s="91"/>
      <c r="L13" s="91"/>
      <c r="M13" s="91"/>
      <c r="N13" s="91"/>
      <c r="O13" s="91"/>
      <c r="P13" s="91"/>
      <c r="Q13" s="91"/>
      <c r="R13" s="91"/>
      <c r="S13" s="91"/>
      <c r="T13" s="91"/>
      <c r="U13" s="91"/>
      <c r="V13" s="91"/>
      <c r="W13" s="91"/>
      <c r="X13" s="91"/>
      <c r="Y13" s="91"/>
      <c r="Z13" s="91"/>
    </row>
    <row r="14" spans="1:26" ht="19.5" customHeight="1" x14ac:dyDescent="0.25">
      <c r="A14" s="7" t="s">
        <v>82</v>
      </c>
      <c r="B14" s="27">
        <v>97505.279999999999</v>
      </c>
      <c r="C14" s="8">
        <v>354.96</v>
      </c>
      <c r="D14" s="125">
        <v>9454548.3200000003</v>
      </c>
      <c r="E14" s="47">
        <v>1455</v>
      </c>
      <c r="F14" s="8"/>
      <c r="G14" s="9">
        <f t="shared" ref="G14:G25" si="0">IF(B14=0,"",B14/E14)</f>
        <v>67.013938144329899</v>
      </c>
      <c r="H14" s="100" t="e">
        <f t="shared" ref="H14:H25" si="1">IF(B14=0,"",B14/F14)</f>
        <v>#DIV/0!</v>
      </c>
      <c r="I14" s="34"/>
      <c r="J14" s="80"/>
      <c r="K14" s="80"/>
      <c r="L14" s="80"/>
      <c r="M14" s="80"/>
      <c r="N14" s="80"/>
      <c r="O14" s="80"/>
      <c r="P14" s="80"/>
      <c r="Q14" s="80"/>
      <c r="R14" s="80"/>
      <c r="S14" s="80"/>
      <c r="T14" s="80"/>
      <c r="U14" s="80"/>
      <c r="V14" s="80"/>
      <c r="W14" s="80"/>
      <c r="X14" s="80"/>
      <c r="Y14" s="80"/>
      <c r="Z14" s="80"/>
    </row>
    <row r="15" spans="1:26" ht="19.5" customHeight="1" x14ac:dyDescent="0.25">
      <c r="A15" s="10" t="s">
        <v>83</v>
      </c>
      <c r="B15" s="27">
        <v>103759.2</v>
      </c>
      <c r="C15" s="8">
        <v>317.16000000000003</v>
      </c>
      <c r="D15" s="126">
        <v>10019524.380000001</v>
      </c>
      <c r="E15" s="47">
        <v>1455</v>
      </c>
      <c r="F15" s="11"/>
      <c r="G15" s="12">
        <f t="shared" si="0"/>
        <v>71.312164948453599</v>
      </c>
      <c r="H15" s="35" t="e">
        <f t="shared" si="1"/>
        <v>#DIV/0!</v>
      </c>
      <c r="I15" s="34"/>
      <c r="J15" s="80"/>
      <c r="K15" s="80"/>
      <c r="L15" s="80"/>
      <c r="M15" s="80"/>
      <c r="N15" s="80"/>
      <c r="O15" s="80"/>
      <c r="P15" s="80"/>
      <c r="Q15" s="80"/>
      <c r="R15" s="80"/>
      <c r="S15" s="80"/>
      <c r="T15" s="80"/>
      <c r="U15" s="80"/>
      <c r="V15" s="80"/>
      <c r="W15" s="80"/>
      <c r="X15" s="80"/>
      <c r="Y15" s="80"/>
      <c r="Z15" s="80"/>
    </row>
    <row r="16" spans="1:26" ht="19.5" customHeight="1" x14ac:dyDescent="0.25">
      <c r="A16" s="10" t="s">
        <v>84</v>
      </c>
      <c r="B16" s="110">
        <v>120297.60000000001</v>
      </c>
      <c r="C16" s="8">
        <v>388.8</v>
      </c>
      <c r="D16" s="126">
        <v>11685652.039999999</v>
      </c>
      <c r="E16" s="47">
        <v>1455</v>
      </c>
      <c r="F16" s="11"/>
      <c r="G16" s="12">
        <f t="shared" si="0"/>
        <v>82.678762886597937</v>
      </c>
      <c r="H16" s="35" t="e">
        <f t="shared" si="1"/>
        <v>#DIV/0!</v>
      </c>
      <c r="I16" s="34"/>
      <c r="J16" s="101">
        <v>100.03749999999999</v>
      </c>
      <c r="K16" s="80" t="s">
        <v>107</v>
      </c>
      <c r="L16" s="80"/>
      <c r="M16" s="80"/>
      <c r="N16" s="80"/>
      <c r="O16" s="80"/>
      <c r="P16" s="80"/>
      <c r="Q16" s="80"/>
      <c r="R16" s="80"/>
      <c r="S16" s="80"/>
      <c r="T16" s="80"/>
      <c r="U16" s="80"/>
      <c r="V16" s="80"/>
      <c r="W16" s="80"/>
      <c r="X16" s="80"/>
      <c r="Y16" s="80"/>
      <c r="Z16" s="80"/>
    </row>
    <row r="17" spans="1:26" ht="19.5" customHeight="1" x14ac:dyDescent="0.25">
      <c r="A17" s="10" t="s">
        <v>85</v>
      </c>
      <c r="B17" s="110">
        <v>135270</v>
      </c>
      <c r="C17" s="8">
        <v>418.32</v>
      </c>
      <c r="D17" s="126">
        <v>13099627.779999999</v>
      </c>
      <c r="E17" s="47">
        <v>1455</v>
      </c>
      <c r="F17" s="11"/>
      <c r="G17" s="12">
        <f t="shared" si="0"/>
        <v>92.969072164948457</v>
      </c>
      <c r="H17" s="35" t="e">
        <f t="shared" si="1"/>
        <v>#DIV/0!</v>
      </c>
      <c r="I17" s="34"/>
      <c r="J17" s="80"/>
      <c r="K17" s="80"/>
      <c r="L17" s="80"/>
      <c r="M17" s="80"/>
      <c r="N17" s="80"/>
      <c r="O17" s="80"/>
      <c r="P17" s="80"/>
      <c r="Q17" s="80"/>
      <c r="R17" s="80"/>
      <c r="S17" s="80"/>
      <c r="T17" s="80"/>
      <c r="U17" s="80"/>
      <c r="V17" s="80"/>
      <c r="W17" s="80"/>
      <c r="X17" s="80"/>
      <c r="Y17" s="80"/>
      <c r="Z17" s="80"/>
    </row>
    <row r="18" spans="1:26" ht="19.5" customHeight="1" x14ac:dyDescent="0.25">
      <c r="A18" s="7" t="s">
        <v>86</v>
      </c>
      <c r="B18" s="110">
        <v>124376.4</v>
      </c>
      <c r="C18" s="8">
        <v>498.24</v>
      </c>
      <c r="D18" s="127">
        <v>12760742.74</v>
      </c>
      <c r="E18" s="47">
        <v>1455</v>
      </c>
      <c r="F18" s="8"/>
      <c r="G18" s="9">
        <f t="shared" si="0"/>
        <v>85.482061855670096</v>
      </c>
      <c r="H18" s="100" t="e">
        <f t="shared" si="1"/>
        <v>#DIV/0!</v>
      </c>
      <c r="I18" s="34"/>
      <c r="J18" s="80"/>
      <c r="K18" s="80"/>
      <c r="L18" s="80"/>
      <c r="M18" s="80"/>
      <c r="N18" s="80"/>
      <c r="O18" s="80"/>
      <c r="P18" s="80"/>
      <c r="Q18" s="80"/>
      <c r="R18" s="80"/>
      <c r="S18" s="80"/>
      <c r="T18" s="80"/>
      <c r="U18" s="80"/>
      <c r="V18" s="80"/>
      <c r="W18" s="80"/>
      <c r="X18" s="80"/>
      <c r="Y18" s="80"/>
      <c r="Z18" s="80"/>
    </row>
    <row r="19" spans="1:26" ht="19.5" customHeight="1" x14ac:dyDescent="0.25">
      <c r="A19" s="7" t="s">
        <v>87</v>
      </c>
      <c r="B19" s="27">
        <v>152557.20000000001</v>
      </c>
      <c r="C19" s="8">
        <v>435.24</v>
      </c>
      <c r="D19" s="125">
        <v>14740193.189999999</v>
      </c>
      <c r="E19" s="47">
        <v>1455</v>
      </c>
      <c r="F19" s="8"/>
      <c r="G19" s="9">
        <f t="shared" si="0"/>
        <v>104.85030927835052</v>
      </c>
      <c r="H19" s="100" t="e">
        <f t="shared" si="1"/>
        <v>#DIV/0!</v>
      </c>
      <c r="I19" s="36"/>
      <c r="J19" s="80"/>
      <c r="K19" s="80"/>
      <c r="L19" s="80"/>
      <c r="M19" s="80"/>
      <c r="N19" s="80"/>
      <c r="O19" s="80"/>
      <c r="P19" s="80"/>
      <c r="Q19" s="80"/>
      <c r="R19" s="80"/>
      <c r="S19" s="80"/>
      <c r="T19" s="80"/>
      <c r="U19" s="80"/>
      <c r="V19" s="80"/>
      <c r="W19" s="80"/>
      <c r="X19" s="80"/>
      <c r="Y19" s="80"/>
      <c r="Z19" s="80"/>
    </row>
    <row r="20" spans="1:26" ht="19.5" customHeight="1" x14ac:dyDescent="0.25">
      <c r="A20" s="7" t="s">
        <v>88</v>
      </c>
      <c r="B20" s="27">
        <v>104482.8</v>
      </c>
      <c r="C20" s="8">
        <v>357.84</v>
      </c>
      <c r="D20" s="125">
        <v>10393892.32</v>
      </c>
      <c r="E20" s="47">
        <v>1455</v>
      </c>
      <c r="F20" s="8"/>
      <c r="G20" s="9">
        <f t="shared" si="0"/>
        <v>71.809484536082479</v>
      </c>
      <c r="H20" s="100" t="e">
        <f t="shared" si="1"/>
        <v>#DIV/0!</v>
      </c>
      <c r="I20" s="37"/>
      <c r="J20" s="80"/>
      <c r="K20" s="80"/>
      <c r="L20" s="38"/>
      <c r="M20" s="80"/>
      <c r="N20" s="80"/>
      <c r="O20" s="80"/>
      <c r="P20" s="80"/>
      <c r="Q20" s="80"/>
      <c r="R20" s="80"/>
      <c r="S20" s="80"/>
      <c r="T20" s="80"/>
      <c r="U20" s="80"/>
      <c r="V20" s="80"/>
      <c r="W20" s="80"/>
      <c r="X20" s="80"/>
      <c r="Y20" s="80"/>
      <c r="Z20" s="80"/>
    </row>
    <row r="21" spans="1:26" ht="19.5" customHeight="1" x14ac:dyDescent="0.25">
      <c r="A21" s="7" t="s">
        <v>101</v>
      </c>
      <c r="B21" s="27">
        <v>119203.2</v>
      </c>
      <c r="C21" s="8">
        <v>374.76</v>
      </c>
      <c r="D21" s="125">
        <v>11544338.380000001</v>
      </c>
      <c r="E21" s="47">
        <v>1455</v>
      </c>
      <c r="F21" s="8"/>
      <c r="G21" s="9">
        <f t="shared" si="0"/>
        <v>81.926597938144326</v>
      </c>
      <c r="H21" s="100" t="e">
        <f t="shared" si="1"/>
        <v>#DIV/0!</v>
      </c>
      <c r="I21" s="37"/>
      <c r="J21" s="80"/>
      <c r="K21" s="80"/>
      <c r="L21" s="80"/>
      <c r="M21" s="80"/>
      <c r="N21" s="80"/>
      <c r="O21" s="80"/>
      <c r="P21" s="80"/>
      <c r="Q21" s="80"/>
      <c r="R21" s="80"/>
      <c r="S21" s="80"/>
      <c r="T21" s="80"/>
      <c r="U21" s="80"/>
      <c r="V21" s="80"/>
      <c r="W21" s="80"/>
      <c r="X21" s="80"/>
      <c r="Y21" s="80"/>
      <c r="Z21" s="80"/>
    </row>
    <row r="22" spans="1:26" ht="19.5" customHeight="1" x14ac:dyDescent="0.25">
      <c r="A22" s="7" t="s">
        <v>90</v>
      </c>
      <c r="B22" s="27">
        <v>146876.4</v>
      </c>
      <c r="C22" s="8">
        <v>457.92</v>
      </c>
      <c r="D22" s="126">
        <v>14159803.59</v>
      </c>
      <c r="E22" s="47">
        <v>1455</v>
      </c>
      <c r="F22" s="8"/>
      <c r="G22" s="9">
        <f t="shared" si="0"/>
        <v>100.94597938144329</v>
      </c>
      <c r="H22" s="100" t="e">
        <f t="shared" si="1"/>
        <v>#DIV/0!</v>
      </c>
      <c r="I22" s="37"/>
      <c r="J22" s="80"/>
      <c r="K22" s="80"/>
      <c r="L22" s="80"/>
      <c r="M22" s="80"/>
      <c r="N22" s="80"/>
      <c r="O22" s="80"/>
      <c r="P22" s="80"/>
      <c r="Q22" s="80"/>
      <c r="R22" s="80"/>
      <c r="S22" s="80"/>
      <c r="T22" s="80"/>
      <c r="U22" s="80"/>
      <c r="V22" s="80"/>
      <c r="W22" s="80"/>
      <c r="X22" s="80"/>
      <c r="Y22" s="80"/>
      <c r="Z22" s="80"/>
    </row>
    <row r="23" spans="1:26" ht="19.5" customHeight="1" x14ac:dyDescent="0.25">
      <c r="A23" s="7" t="s">
        <v>91</v>
      </c>
      <c r="B23" s="27">
        <v>149228.28</v>
      </c>
      <c r="C23" s="8">
        <v>518.4</v>
      </c>
      <c r="D23" s="128">
        <v>14551793.029999999</v>
      </c>
      <c r="E23" s="47">
        <v>1455</v>
      </c>
      <c r="F23" s="8"/>
      <c r="G23" s="9">
        <f t="shared" si="0"/>
        <v>102.56239175257731</v>
      </c>
      <c r="H23" s="100" t="e">
        <f t="shared" si="1"/>
        <v>#DIV/0!</v>
      </c>
      <c r="I23" s="37"/>
      <c r="J23" s="80"/>
      <c r="K23" s="80"/>
      <c r="L23" s="80"/>
      <c r="M23" s="80"/>
      <c r="N23" s="80"/>
      <c r="O23" s="80"/>
      <c r="P23" s="80"/>
      <c r="Q23" s="80"/>
      <c r="R23" s="80"/>
      <c r="S23" s="80"/>
      <c r="T23" s="80"/>
      <c r="U23" s="80"/>
      <c r="V23" s="80"/>
      <c r="W23" s="80"/>
      <c r="X23" s="80"/>
      <c r="Y23" s="80"/>
      <c r="Z23" s="80"/>
    </row>
    <row r="24" spans="1:26" ht="19.5" customHeight="1" x14ac:dyDescent="0.25">
      <c r="A24" s="7" t="s">
        <v>92</v>
      </c>
      <c r="B24" s="27">
        <v>151242.12</v>
      </c>
      <c r="C24" s="8">
        <v>496.08</v>
      </c>
      <c r="D24" s="128">
        <v>1442042.3</v>
      </c>
      <c r="E24" s="47">
        <v>1455</v>
      </c>
      <c r="F24" s="8"/>
      <c r="G24" s="9">
        <f t="shared" si="0"/>
        <v>103.94647422680411</v>
      </c>
      <c r="H24" s="100" t="e">
        <f t="shared" si="1"/>
        <v>#DIV/0!</v>
      </c>
      <c r="I24" s="37"/>
      <c r="J24" s="80"/>
      <c r="K24" s="80"/>
      <c r="L24" s="80"/>
      <c r="M24" s="80"/>
      <c r="N24" s="80"/>
      <c r="O24" s="80"/>
      <c r="P24" s="80"/>
      <c r="Q24" s="80"/>
      <c r="R24" s="80"/>
      <c r="S24" s="80"/>
      <c r="T24" s="80"/>
      <c r="U24" s="80"/>
      <c r="V24" s="80"/>
      <c r="W24" s="80"/>
      <c r="X24" s="80"/>
      <c r="Y24" s="80"/>
      <c r="Z24" s="80"/>
    </row>
    <row r="25" spans="1:26" ht="19.5" customHeight="1" x14ac:dyDescent="0.25">
      <c r="A25" s="7" t="s">
        <v>93</v>
      </c>
      <c r="B25" s="25">
        <v>126193.68</v>
      </c>
      <c r="C25" s="8">
        <v>420.12</v>
      </c>
      <c r="D25" s="128">
        <v>12110344.17</v>
      </c>
      <c r="E25" s="47">
        <v>1455</v>
      </c>
      <c r="F25" s="8"/>
      <c r="G25" s="9">
        <f t="shared" si="0"/>
        <v>86.731051546391754</v>
      </c>
      <c r="H25" s="100" t="e">
        <f t="shared" si="1"/>
        <v>#DIV/0!</v>
      </c>
      <c r="I25" s="37"/>
      <c r="J25" s="80"/>
      <c r="K25" s="80"/>
      <c r="L25" s="80"/>
      <c r="M25" s="80"/>
      <c r="N25" s="80"/>
      <c r="O25" s="80"/>
      <c r="P25" s="80"/>
      <c r="Q25" s="80"/>
      <c r="R25" s="80"/>
      <c r="S25" s="80"/>
      <c r="T25" s="80"/>
      <c r="U25" s="80"/>
      <c r="V25" s="80"/>
      <c r="W25" s="80"/>
      <c r="X25" s="80"/>
      <c r="Y25" s="80"/>
      <c r="Z25" s="80"/>
    </row>
    <row r="26" spans="1:26" ht="15.75" customHeight="1" x14ac:dyDescent="0.25">
      <c r="A26" s="16" t="s">
        <v>94</v>
      </c>
      <c r="B26" s="17">
        <f>IF(SUM(B14:B25)=0,"",SUM(B14:B25))</f>
        <v>1530992.16</v>
      </c>
      <c r="C26" s="20">
        <f>IF(MAX(C14:C25)=0,"",MAX(C14:C25))</f>
        <v>518.4</v>
      </c>
      <c r="D26" s="129">
        <f>IF(SUM(D14:D25)=0,"",SUM(D14:D25))</f>
        <v>135962502.24000001</v>
      </c>
      <c r="E26" s="47">
        <v>1455</v>
      </c>
      <c r="F26" s="18" t="s">
        <v>95</v>
      </c>
      <c r="G26" s="19" t="s">
        <v>95</v>
      </c>
      <c r="H26" s="102" t="s">
        <v>95</v>
      </c>
      <c r="I26" s="39" t="e">
        <f>AVERAGE(I14:I18)</f>
        <v>#DIV/0!</v>
      </c>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C27" si="2">IF(SUM(B14:B25)=0,"",AVERAGE(B14:B25))</f>
        <v>127582.68</v>
      </c>
      <c r="C27" s="20">
        <f t="shared" si="2"/>
        <v>419.82</v>
      </c>
      <c r="D27" s="129">
        <f>IF(SUM(D15:D25)=0,"",AVERAGE(D15:D25))</f>
        <v>11500723.083636364</v>
      </c>
      <c r="E27" s="20">
        <f t="shared" ref="E27:H27" si="3">IF(SUM(E14:E25)=0,"",AVERAGE(E14:E25))</f>
        <v>1455</v>
      </c>
      <c r="F27" s="20" t="str">
        <f t="shared" si="3"/>
        <v/>
      </c>
      <c r="G27" s="22">
        <f t="shared" si="3"/>
        <v>87.685690721649493</v>
      </c>
      <c r="H27" s="103" t="e">
        <f t="shared" si="3"/>
        <v>#DIV/0!</v>
      </c>
      <c r="I27" s="40"/>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0">
    <mergeCell ref="A30:H30"/>
    <mergeCell ref="D6:H6"/>
    <mergeCell ref="D7:H7"/>
    <mergeCell ref="D8:H8"/>
    <mergeCell ref="A11:I11"/>
    <mergeCell ref="A12:A13"/>
    <mergeCell ref="B12:B13"/>
    <mergeCell ref="C12:C13"/>
    <mergeCell ref="I12:I13"/>
    <mergeCell ref="A5:C5"/>
    <mergeCell ref="D5:H5"/>
    <mergeCell ref="D12:D13"/>
    <mergeCell ref="E12:E13"/>
    <mergeCell ref="F12:F13"/>
    <mergeCell ref="G12:H12"/>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13" workbookViewId="0">
      <selection activeCell="E14" sqref="E14:E26"/>
    </sheetView>
  </sheetViews>
  <sheetFormatPr baseColWidth="10" defaultColWidth="14.42578125" defaultRowHeight="15" customHeight="1" x14ac:dyDescent="0.25"/>
  <cols>
    <col min="1" max="1" width="12" customWidth="1"/>
    <col min="2" max="3" width="13.7109375" customWidth="1"/>
    <col min="4" max="4" width="16" bestFit="1" customWidth="1"/>
    <col min="5"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29.25" customHeight="1" x14ac:dyDescent="0.25">
      <c r="A4" s="176" t="s">
        <v>66</v>
      </c>
      <c r="B4" s="139"/>
      <c r="C4" s="139"/>
      <c r="D4" s="194" t="s">
        <v>108</v>
      </c>
      <c r="E4" s="178"/>
      <c r="F4" s="178"/>
      <c r="G4" s="178"/>
      <c r="H4" s="178"/>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109</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2" t="s">
        <v>76</v>
      </c>
      <c r="E12" s="182" t="s">
        <v>77</v>
      </c>
      <c r="F12" s="182" t="s">
        <v>78</v>
      </c>
      <c r="G12" s="183" t="s">
        <v>79</v>
      </c>
      <c r="H12" s="146"/>
      <c r="I12" s="80"/>
      <c r="J12" s="80"/>
      <c r="K12" s="80"/>
      <c r="L12" s="80"/>
      <c r="M12" s="80"/>
      <c r="N12" s="80"/>
      <c r="O12" s="80"/>
      <c r="P12" s="80"/>
      <c r="Q12" s="80"/>
      <c r="R12" s="80"/>
      <c r="S12" s="80"/>
      <c r="T12" s="80"/>
      <c r="U12" s="80"/>
      <c r="V12" s="80"/>
      <c r="W12" s="80"/>
      <c r="X12" s="80"/>
      <c r="Y12" s="80"/>
      <c r="Z12" s="80"/>
    </row>
    <row r="13" spans="1:26" ht="75" customHeight="1" x14ac:dyDescent="0.25">
      <c r="A13" s="181"/>
      <c r="B13" s="181"/>
      <c r="C13" s="181"/>
      <c r="D13" s="181"/>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7" t="s">
        <v>82</v>
      </c>
      <c r="B14" s="27">
        <v>18858.05</v>
      </c>
      <c r="C14" s="8">
        <v>63.77</v>
      </c>
      <c r="D14" s="114">
        <v>1877340.91</v>
      </c>
      <c r="E14" s="47">
        <v>1455</v>
      </c>
      <c r="F14" s="8"/>
      <c r="G14" s="9">
        <f t="shared" ref="G14:G15" si="0">IF(B14=0,"",B14/E14)</f>
        <v>12.96085910652921</v>
      </c>
      <c r="H14" s="9" t="e">
        <f>IF(B14=0,"",B14/F14)</f>
        <v>#DIV/0!</v>
      </c>
      <c r="I14" s="99">
        <f t="shared" ref="I14:I15" si="1">D14/B14</f>
        <v>99.551168333947572</v>
      </c>
      <c r="J14" s="80"/>
      <c r="K14" s="80"/>
      <c r="L14" s="80"/>
      <c r="M14" s="80"/>
      <c r="N14" s="80"/>
      <c r="O14" s="80"/>
      <c r="P14" s="80"/>
      <c r="Q14" s="80"/>
      <c r="R14" s="80"/>
      <c r="S14" s="80"/>
      <c r="T14" s="80"/>
      <c r="U14" s="80"/>
      <c r="V14" s="80"/>
      <c r="W14" s="80"/>
      <c r="X14" s="80"/>
      <c r="Y14" s="80"/>
      <c r="Z14" s="80"/>
    </row>
    <row r="15" spans="1:26" ht="19.5" customHeight="1" x14ac:dyDescent="0.25">
      <c r="A15" s="10" t="s">
        <v>83</v>
      </c>
      <c r="B15" s="110">
        <v>15815.92</v>
      </c>
      <c r="C15" s="8">
        <v>64.989999999999995</v>
      </c>
      <c r="D15" s="115">
        <v>1703996.66</v>
      </c>
      <c r="E15" s="47">
        <v>1455</v>
      </c>
      <c r="F15" s="11"/>
      <c r="G15" s="12">
        <f t="shared" si="0"/>
        <v>10.870048109965635</v>
      </c>
      <c r="H15" s="9" t="e">
        <f>IF(B15=0,"",B15/F15)</f>
        <v>#DIV/0!</v>
      </c>
      <c r="I15" s="99">
        <f t="shared" si="1"/>
        <v>107.73933226774035</v>
      </c>
      <c r="J15" s="97"/>
      <c r="K15" s="80"/>
      <c r="L15" s="80"/>
      <c r="M15" s="80"/>
      <c r="N15" s="80"/>
      <c r="O15" s="80"/>
      <c r="P15" s="80"/>
      <c r="Q15" s="80"/>
      <c r="R15" s="80"/>
      <c r="S15" s="80"/>
      <c r="T15" s="80"/>
      <c r="U15" s="80"/>
      <c r="V15" s="80"/>
      <c r="W15" s="80"/>
      <c r="X15" s="80"/>
      <c r="Y15" s="80"/>
      <c r="Z15" s="80"/>
    </row>
    <row r="16" spans="1:26" ht="19.5" customHeight="1" x14ac:dyDescent="0.25">
      <c r="A16" s="10" t="s">
        <v>84</v>
      </c>
      <c r="B16" s="110">
        <v>18239.07</v>
      </c>
      <c r="C16" s="8">
        <v>64.5</v>
      </c>
      <c r="D16" s="115">
        <v>1889898.58</v>
      </c>
      <c r="E16" s="47">
        <v>1455</v>
      </c>
      <c r="F16" s="11"/>
      <c r="G16" s="12">
        <f t="shared" ref="G16:G17" si="2">IF(B17=0,"",B17/E16)</f>
        <v>10.469113402061856</v>
      </c>
      <c r="H16" s="9" t="e">
        <f t="shared" ref="H16:H25" si="3">IF(B16=0,"",B16/F16)</f>
        <v>#DIV/0!</v>
      </c>
      <c r="I16" s="99"/>
      <c r="J16" s="80"/>
      <c r="K16" s="80"/>
      <c r="L16" s="80"/>
      <c r="M16" s="80"/>
      <c r="N16" s="80"/>
      <c r="O16" s="80"/>
      <c r="P16" s="80"/>
      <c r="Q16" s="80"/>
      <c r="R16" s="80"/>
      <c r="S16" s="80"/>
      <c r="T16" s="80"/>
      <c r="U16" s="80"/>
      <c r="V16" s="80"/>
      <c r="W16" s="80"/>
      <c r="X16" s="80"/>
      <c r="Y16" s="80"/>
      <c r="Z16" s="80"/>
    </row>
    <row r="17" spans="1:26" ht="19.5" customHeight="1" x14ac:dyDescent="0.25">
      <c r="A17" s="10" t="s">
        <v>85</v>
      </c>
      <c r="B17" s="110">
        <v>15232.56</v>
      </c>
      <c r="C17" s="8">
        <v>55.45</v>
      </c>
      <c r="D17" s="115">
        <v>1595717.3</v>
      </c>
      <c r="E17" s="47">
        <v>1455</v>
      </c>
      <c r="F17" s="11"/>
      <c r="G17" s="12">
        <f t="shared" si="2"/>
        <v>10.642996563573883</v>
      </c>
      <c r="H17" s="9" t="e">
        <f t="shared" si="3"/>
        <v>#DIV/0!</v>
      </c>
      <c r="I17" s="99">
        <f>D17/B17</f>
        <v>104.75700079303807</v>
      </c>
      <c r="J17" s="80"/>
      <c r="K17" s="80"/>
      <c r="L17" s="80"/>
      <c r="M17" s="80"/>
      <c r="N17" s="80"/>
      <c r="O17" s="80"/>
      <c r="P17" s="80"/>
      <c r="Q17" s="80"/>
      <c r="R17" s="80"/>
      <c r="S17" s="80"/>
      <c r="T17" s="80"/>
      <c r="U17" s="80"/>
      <c r="V17" s="80"/>
      <c r="W17" s="80"/>
      <c r="X17" s="80"/>
      <c r="Y17" s="80"/>
      <c r="Z17" s="80"/>
    </row>
    <row r="18" spans="1:26" ht="19.5" customHeight="1" x14ac:dyDescent="0.25">
      <c r="A18" s="7" t="s">
        <v>86</v>
      </c>
      <c r="B18" s="110">
        <v>15485.56</v>
      </c>
      <c r="C18" s="8">
        <v>62.06</v>
      </c>
      <c r="D18" s="115">
        <v>1669258.39</v>
      </c>
      <c r="E18" s="47">
        <v>1455</v>
      </c>
      <c r="F18" s="8"/>
      <c r="G18" s="9">
        <f t="shared" ref="G18:G25" si="4">IF(B18=0,"",B18/E18)</f>
        <v>10.642996563573883</v>
      </c>
      <c r="H18" s="9" t="e">
        <f>IF(B18=0,"",B18/F18)</f>
        <v>#DIV/0!</v>
      </c>
      <c r="I18" s="99">
        <f>AVERAGE(I14:I17)</f>
        <v>104.015833798242</v>
      </c>
      <c r="J18" s="80"/>
      <c r="K18" s="80"/>
      <c r="L18" s="80"/>
      <c r="M18" s="80"/>
      <c r="N18" s="80"/>
      <c r="O18" s="80"/>
      <c r="P18" s="80"/>
      <c r="Q18" s="80"/>
      <c r="R18" s="80"/>
      <c r="S18" s="80"/>
      <c r="T18" s="80"/>
      <c r="U18" s="80"/>
      <c r="V18" s="80"/>
      <c r="W18" s="80"/>
      <c r="X18" s="80"/>
      <c r="Y18" s="80"/>
      <c r="Z18" s="80"/>
    </row>
    <row r="19" spans="1:26" ht="19.5" customHeight="1" x14ac:dyDescent="0.25">
      <c r="A19" s="7" t="s">
        <v>87</v>
      </c>
      <c r="B19" s="111">
        <v>18564.29</v>
      </c>
      <c r="C19" s="8">
        <v>64.260000000000005</v>
      </c>
      <c r="D19" s="116">
        <v>1970748.9</v>
      </c>
      <c r="E19" s="47">
        <v>1455</v>
      </c>
      <c r="F19" s="8"/>
      <c r="G19" s="9">
        <f t="shared" si="4"/>
        <v>12.758962199312716</v>
      </c>
      <c r="H19" s="9" t="e">
        <f t="shared" si="3"/>
        <v>#DIV/0!</v>
      </c>
      <c r="I19" s="80"/>
      <c r="J19" s="80"/>
      <c r="K19" s="80"/>
      <c r="L19" s="80"/>
      <c r="M19" s="80"/>
      <c r="N19" s="80"/>
      <c r="O19" s="80"/>
      <c r="P19" s="80"/>
      <c r="Q19" s="80"/>
      <c r="R19" s="80"/>
      <c r="S19" s="80"/>
      <c r="T19" s="80"/>
      <c r="U19" s="80"/>
      <c r="V19" s="80"/>
      <c r="W19" s="80"/>
      <c r="X19" s="80"/>
      <c r="Y19" s="80"/>
      <c r="Z19" s="80"/>
    </row>
    <row r="20" spans="1:26" ht="19.5" customHeight="1" x14ac:dyDescent="0.25">
      <c r="A20" s="10" t="s">
        <v>88</v>
      </c>
      <c r="B20" s="27">
        <v>16022.04</v>
      </c>
      <c r="C20" s="8">
        <v>61.45</v>
      </c>
      <c r="D20" s="114">
        <v>1724125.58</v>
      </c>
      <c r="E20" s="47">
        <v>1455</v>
      </c>
      <c r="F20" s="11"/>
      <c r="G20" s="12">
        <f t="shared" si="4"/>
        <v>11.011711340206187</v>
      </c>
      <c r="H20" s="9" t="e">
        <f t="shared" si="3"/>
        <v>#DIV/0!</v>
      </c>
      <c r="I20" s="80"/>
      <c r="J20" s="80"/>
      <c r="K20" s="80"/>
      <c r="L20" s="80"/>
      <c r="M20" s="80"/>
      <c r="N20" s="80"/>
      <c r="O20" s="80"/>
      <c r="P20" s="80"/>
      <c r="Q20" s="80"/>
      <c r="R20" s="80"/>
      <c r="S20" s="80"/>
      <c r="T20" s="80"/>
      <c r="U20" s="80"/>
      <c r="V20" s="80"/>
      <c r="W20" s="80"/>
      <c r="X20" s="80"/>
      <c r="Y20" s="80"/>
      <c r="Z20" s="80"/>
    </row>
    <row r="21" spans="1:26" ht="19.5" customHeight="1" x14ac:dyDescent="0.25">
      <c r="A21" s="7" t="s">
        <v>101</v>
      </c>
      <c r="B21" s="112">
        <v>19183.02</v>
      </c>
      <c r="C21" s="8">
        <v>63.28</v>
      </c>
      <c r="D21" s="116">
        <v>1986164.08</v>
      </c>
      <c r="E21" s="47">
        <v>1455</v>
      </c>
      <c r="F21" s="8"/>
      <c r="G21" s="9">
        <f t="shared" si="4"/>
        <v>13.18420618556701</v>
      </c>
      <c r="H21" s="9" t="e">
        <f t="shared" si="3"/>
        <v>#DIV/0!</v>
      </c>
      <c r="I21" s="80"/>
      <c r="J21" s="80"/>
      <c r="K21" s="80"/>
      <c r="L21" s="80"/>
      <c r="M21" s="80"/>
      <c r="N21" s="80"/>
      <c r="O21" s="80"/>
      <c r="P21" s="80"/>
      <c r="Q21" s="80"/>
      <c r="R21" s="80"/>
      <c r="S21" s="80"/>
      <c r="T21" s="80"/>
      <c r="U21" s="80"/>
      <c r="V21" s="80"/>
      <c r="W21" s="80"/>
      <c r="X21" s="80"/>
      <c r="Y21" s="80"/>
      <c r="Z21" s="80"/>
    </row>
    <row r="22" spans="1:26" ht="19.5" customHeight="1" x14ac:dyDescent="0.25">
      <c r="A22" s="7" t="s">
        <v>90</v>
      </c>
      <c r="B22" s="24">
        <v>17898.55</v>
      </c>
      <c r="C22" s="8">
        <v>62.18</v>
      </c>
      <c r="D22" s="113">
        <v>1884555.14</v>
      </c>
      <c r="E22" s="47">
        <v>1455</v>
      </c>
      <c r="F22" s="8"/>
      <c r="G22" s="9">
        <f t="shared" si="4"/>
        <v>12.301408934707903</v>
      </c>
      <c r="H22" s="9" t="e">
        <f t="shared" si="3"/>
        <v>#DIV/0!</v>
      </c>
      <c r="I22" s="80"/>
      <c r="J22" s="80"/>
      <c r="K22" s="80"/>
      <c r="L22" s="80"/>
      <c r="M22" s="80"/>
      <c r="N22" s="80"/>
      <c r="O22" s="80"/>
      <c r="P22" s="80"/>
      <c r="Q22" s="80"/>
      <c r="R22" s="80"/>
      <c r="S22" s="80"/>
      <c r="T22" s="80"/>
      <c r="U22" s="80"/>
      <c r="V22" s="80"/>
      <c r="W22" s="80"/>
      <c r="X22" s="80"/>
      <c r="Y22" s="80"/>
      <c r="Z22" s="80"/>
    </row>
    <row r="23" spans="1:26" ht="19.5" customHeight="1" x14ac:dyDescent="0.25">
      <c r="A23" s="7" t="s">
        <v>91</v>
      </c>
      <c r="B23" s="24">
        <v>18269.18</v>
      </c>
      <c r="C23" s="8">
        <v>58.87</v>
      </c>
      <c r="D23" s="113">
        <v>1878128.12</v>
      </c>
      <c r="E23" s="47">
        <v>1455</v>
      </c>
      <c r="F23" s="8"/>
      <c r="G23" s="9">
        <f t="shared" si="4"/>
        <v>12.556137457044674</v>
      </c>
      <c r="H23" s="9" t="e">
        <f t="shared" si="3"/>
        <v>#DIV/0!</v>
      </c>
      <c r="I23" s="80"/>
      <c r="J23" s="80"/>
      <c r="K23" s="80"/>
      <c r="L23" s="80"/>
      <c r="M23" s="80"/>
      <c r="N23" s="80"/>
      <c r="O23" s="80"/>
      <c r="P23" s="80"/>
      <c r="Q23" s="80"/>
      <c r="R23" s="80"/>
      <c r="S23" s="80"/>
      <c r="T23" s="80"/>
      <c r="U23" s="80"/>
      <c r="V23" s="80"/>
      <c r="W23" s="80"/>
      <c r="X23" s="80"/>
      <c r="Y23" s="80"/>
      <c r="Z23" s="80"/>
    </row>
    <row r="24" spans="1:26" ht="19.5" customHeight="1" x14ac:dyDescent="0.25">
      <c r="A24" s="7" t="s">
        <v>92</v>
      </c>
      <c r="B24" s="136">
        <v>18110.43</v>
      </c>
      <c r="C24" s="137">
        <v>59.36</v>
      </c>
      <c r="D24" s="113">
        <v>1847276.41</v>
      </c>
      <c r="E24" s="47">
        <v>1455</v>
      </c>
      <c r="F24" s="8"/>
      <c r="G24" s="9">
        <f t="shared" si="4"/>
        <v>12.447030927835051</v>
      </c>
      <c r="H24" s="9" t="e">
        <f t="shared" si="3"/>
        <v>#DIV/0!</v>
      </c>
      <c r="I24" s="80"/>
      <c r="J24" s="80"/>
      <c r="K24" s="80"/>
      <c r="L24" s="80"/>
      <c r="M24" s="80"/>
      <c r="N24" s="80"/>
      <c r="O24" s="80"/>
      <c r="P24" s="80"/>
      <c r="Q24" s="80"/>
      <c r="R24" s="80"/>
      <c r="S24" s="80"/>
      <c r="T24" s="80"/>
      <c r="U24" s="80"/>
      <c r="V24" s="80"/>
      <c r="W24" s="80"/>
      <c r="X24" s="80"/>
      <c r="Y24" s="80"/>
      <c r="Z24" s="80"/>
    </row>
    <row r="25" spans="1:26" ht="19.5" customHeight="1" x14ac:dyDescent="0.25">
      <c r="A25" s="7" t="s">
        <v>93</v>
      </c>
      <c r="B25" s="24">
        <v>16794.5</v>
      </c>
      <c r="C25" s="8">
        <v>61.08</v>
      </c>
      <c r="D25" s="113">
        <v>1761662.34</v>
      </c>
      <c r="E25" s="47">
        <v>1455</v>
      </c>
      <c r="F25" s="8"/>
      <c r="G25" s="9">
        <f t="shared" si="4"/>
        <v>11.542611683848797</v>
      </c>
      <c r="H25" s="9" t="e">
        <f t="shared" si="3"/>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17">
        <f>IF(SUM(B14:B25)=0,"",SUM(B14:B25))</f>
        <v>208473.16999999998</v>
      </c>
      <c r="C26" s="20">
        <f>IF(MAX(C14:C25)=0,"",MAX(C14:C25))</f>
        <v>64.989999999999995</v>
      </c>
      <c r="D26" s="121">
        <f>IF(SUM(D14:D25)=0,"",SUM(D14:D25))</f>
        <v>21788872.41</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5">IF(SUM(B14:B25)=0,"",AVERAGE(B14:B25))</f>
        <v>17372.764166666664</v>
      </c>
      <c r="C27" s="20">
        <f t="shared" si="5"/>
        <v>61.770833333333336</v>
      </c>
      <c r="D27" s="121">
        <f t="shared" si="5"/>
        <v>1815739.3674999999</v>
      </c>
      <c r="E27" s="20">
        <f t="shared" si="5"/>
        <v>1455</v>
      </c>
      <c r="F27" s="20" t="str">
        <f t="shared" si="5"/>
        <v/>
      </c>
      <c r="G27" s="22">
        <f t="shared" si="5"/>
        <v>11.782340206185568</v>
      </c>
      <c r="H27" s="22" t="e">
        <f t="shared" si="5"/>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13" workbookViewId="0">
      <selection activeCell="E14" sqref="E14:E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5" t="s">
        <v>64</v>
      </c>
      <c r="B1" s="139"/>
      <c r="C1" s="139"/>
      <c r="D1" s="139"/>
      <c r="E1" s="139"/>
      <c r="F1" s="139"/>
      <c r="G1" s="139"/>
      <c r="H1" s="139"/>
      <c r="I1" s="80"/>
      <c r="J1" s="80"/>
      <c r="K1" s="80"/>
      <c r="L1" s="80"/>
      <c r="M1" s="80"/>
      <c r="N1" s="80"/>
      <c r="O1" s="80"/>
      <c r="P1" s="80"/>
      <c r="Q1" s="80"/>
      <c r="R1" s="80"/>
      <c r="S1" s="80"/>
      <c r="T1" s="80"/>
      <c r="U1" s="80"/>
      <c r="V1" s="80"/>
      <c r="W1" s="80"/>
      <c r="X1" s="80"/>
      <c r="Y1" s="80"/>
      <c r="Z1" s="80"/>
    </row>
    <row r="2" spans="1:26" x14ac:dyDescent="0.25">
      <c r="A2" s="86"/>
      <c r="B2" s="86"/>
      <c r="C2" s="86"/>
      <c r="D2" s="86"/>
      <c r="E2" s="86"/>
      <c r="F2" s="86"/>
      <c r="G2" s="86"/>
      <c r="H2" s="86"/>
      <c r="I2" s="80"/>
      <c r="J2" s="80"/>
      <c r="K2" s="80"/>
      <c r="L2" s="80"/>
      <c r="M2" s="80"/>
      <c r="N2" s="80"/>
      <c r="O2" s="80"/>
      <c r="P2" s="80"/>
      <c r="Q2" s="80"/>
      <c r="R2" s="80"/>
      <c r="S2" s="80"/>
      <c r="T2" s="80"/>
      <c r="U2" s="80"/>
      <c r="V2" s="80"/>
      <c r="W2" s="80"/>
      <c r="X2" s="80"/>
      <c r="Y2" s="80"/>
      <c r="Z2" s="80"/>
    </row>
    <row r="3" spans="1:26" ht="19.5" customHeight="1" x14ac:dyDescent="0.25">
      <c r="A3" s="176" t="s">
        <v>65</v>
      </c>
      <c r="B3" s="139"/>
      <c r="C3" s="139"/>
      <c r="D3" s="188" t="str">
        <f>IF('3-Datos generales'!H11="","",'3-Datos generales'!H11)</f>
        <v xml:space="preserve">Instituto Tecnológico de Costa Rica, Campus Tecnológico Local San Carlos </v>
      </c>
      <c r="E3" s="178"/>
      <c r="F3" s="178"/>
      <c r="G3" s="178"/>
      <c r="H3" s="178"/>
      <c r="I3" s="80"/>
      <c r="J3" s="80"/>
      <c r="K3" s="80"/>
      <c r="L3" s="80"/>
      <c r="M3" s="80"/>
      <c r="N3" s="80"/>
      <c r="O3" s="80"/>
      <c r="P3" s="80"/>
      <c r="Q3" s="80"/>
      <c r="R3" s="80"/>
      <c r="S3" s="80"/>
      <c r="T3" s="80"/>
      <c r="U3" s="80"/>
      <c r="V3" s="80"/>
      <c r="W3" s="80"/>
      <c r="X3" s="80"/>
      <c r="Y3" s="80"/>
      <c r="Z3" s="80"/>
    </row>
    <row r="4" spans="1:26" ht="36" customHeight="1" x14ac:dyDescent="0.25">
      <c r="A4" s="176" t="s">
        <v>66</v>
      </c>
      <c r="B4" s="139"/>
      <c r="C4" s="139"/>
      <c r="D4" s="195" t="s">
        <v>110</v>
      </c>
      <c r="E4" s="145"/>
      <c r="F4" s="145"/>
      <c r="G4" s="145"/>
      <c r="H4" s="145"/>
      <c r="I4" s="80"/>
      <c r="J4" s="80"/>
      <c r="K4" s="80"/>
      <c r="L4" s="80"/>
      <c r="M4" s="80"/>
      <c r="N4" s="80"/>
      <c r="O4" s="80"/>
      <c r="P4" s="80"/>
      <c r="Q4" s="80"/>
      <c r="R4" s="80"/>
      <c r="S4" s="80"/>
      <c r="T4" s="80"/>
      <c r="U4" s="80"/>
      <c r="V4" s="80"/>
      <c r="W4" s="80"/>
      <c r="X4" s="80"/>
      <c r="Y4" s="80"/>
      <c r="Z4" s="80"/>
    </row>
    <row r="5" spans="1:26" ht="19.5" customHeight="1" x14ac:dyDescent="0.25">
      <c r="A5" s="176" t="s">
        <v>68</v>
      </c>
      <c r="B5" s="139"/>
      <c r="C5" s="139"/>
      <c r="D5" s="188" t="s">
        <v>111</v>
      </c>
      <c r="E5" s="178"/>
      <c r="F5" s="178"/>
      <c r="G5" s="178"/>
      <c r="H5" s="178"/>
      <c r="I5" s="80"/>
      <c r="J5" s="80"/>
      <c r="K5" s="80"/>
      <c r="L5" s="89"/>
      <c r="M5" s="89"/>
      <c r="N5" s="89"/>
      <c r="O5" s="89"/>
      <c r="P5" s="89"/>
      <c r="Q5" s="89"/>
      <c r="R5" s="89"/>
      <c r="S5" s="89"/>
      <c r="T5" s="80"/>
      <c r="U5" s="80"/>
      <c r="V5" s="80"/>
      <c r="W5" s="80"/>
      <c r="X5" s="80"/>
      <c r="Y5" s="80"/>
      <c r="Z5" s="80"/>
    </row>
    <row r="6" spans="1:26" ht="19.5" customHeight="1" x14ac:dyDescent="0.25">
      <c r="A6" s="88" t="s">
        <v>70</v>
      </c>
      <c r="B6" s="88"/>
      <c r="C6" s="88"/>
      <c r="D6" s="188">
        <v>2022</v>
      </c>
      <c r="E6" s="178"/>
      <c r="F6" s="178"/>
      <c r="G6" s="178"/>
      <c r="H6" s="178"/>
      <c r="I6" s="80"/>
      <c r="J6" s="80"/>
      <c r="K6" s="80"/>
      <c r="L6" s="89"/>
      <c r="M6" s="89"/>
      <c r="N6" s="89"/>
      <c r="O6" s="89"/>
      <c r="P6" s="89"/>
      <c r="Q6" s="89"/>
      <c r="R6" s="89"/>
      <c r="S6" s="89"/>
      <c r="T6" s="80"/>
      <c r="U6" s="80"/>
      <c r="V6" s="80"/>
      <c r="W6" s="80"/>
      <c r="X6" s="80"/>
      <c r="Y6" s="80"/>
      <c r="Z6" s="80"/>
    </row>
    <row r="7" spans="1:26" ht="19.5" customHeight="1" x14ac:dyDescent="0.25">
      <c r="A7" s="88" t="s">
        <v>71</v>
      </c>
      <c r="B7" s="88"/>
      <c r="C7" s="88"/>
      <c r="D7" s="192"/>
      <c r="E7" s="178"/>
      <c r="F7" s="178"/>
      <c r="G7" s="178"/>
      <c r="H7" s="178"/>
      <c r="I7" s="80"/>
      <c r="J7" s="80"/>
      <c r="K7" s="80"/>
      <c r="L7" s="89"/>
      <c r="M7" s="89"/>
      <c r="N7" s="89"/>
      <c r="O7" s="89"/>
      <c r="P7" s="89"/>
      <c r="Q7" s="89"/>
      <c r="R7" s="89"/>
      <c r="S7" s="89"/>
      <c r="T7" s="80"/>
      <c r="U7" s="80"/>
      <c r="V7" s="80"/>
      <c r="W7" s="80"/>
      <c r="X7" s="80"/>
      <c r="Y7" s="80"/>
      <c r="Z7" s="80"/>
    </row>
    <row r="8" spans="1:26" ht="19.5" customHeight="1" x14ac:dyDescent="0.25">
      <c r="A8" s="88" t="s">
        <v>72</v>
      </c>
      <c r="B8" s="88"/>
      <c r="C8" s="88"/>
      <c r="D8" s="188" t="s">
        <v>59</v>
      </c>
      <c r="E8" s="178"/>
      <c r="F8" s="178"/>
      <c r="G8" s="178"/>
      <c r="H8" s="178"/>
      <c r="I8" s="80"/>
      <c r="J8" s="80"/>
      <c r="K8" s="80"/>
      <c r="L8" s="89"/>
      <c r="M8" s="89"/>
      <c r="N8" s="89"/>
      <c r="O8" s="89"/>
      <c r="P8" s="89"/>
      <c r="Q8" s="89"/>
      <c r="R8" s="89"/>
      <c r="S8" s="89"/>
      <c r="T8" s="80"/>
      <c r="U8" s="80"/>
      <c r="V8" s="80"/>
      <c r="W8" s="80"/>
      <c r="X8" s="80"/>
      <c r="Y8" s="80"/>
      <c r="Z8" s="80"/>
    </row>
    <row r="9" spans="1:26" x14ac:dyDescent="0.25">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x14ac:dyDescent="0.25">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5" customHeight="1" x14ac:dyDescent="0.25">
      <c r="A11" s="186" t="s">
        <v>140</v>
      </c>
      <c r="B11" s="145"/>
      <c r="C11" s="145"/>
      <c r="D11" s="145"/>
      <c r="E11" s="145"/>
      <c r="F11" s="145"/>
      <c r="G11" s="145"/>
      <c r="H11" s="146"/>
      <c r="I11" s="80"/>
      <c r="J11" s="80"/>
      <c r="K11" s="80"/>
      <c r="L11" s="80"/>
      <c r="M11" s="80"/>
      <c r="N11" s="80"/>
      <c r="O11" s="80"/>
      <c r="P11" s="80"/>
      <c r="Q11" s="80"/>
      <c r="R11" s="80"/>
      <c r="S11" s="80"/>
      <c r="T11" s="80"/>
      <c r="U11" s="80"/>
      <c r="V11" s="80"/>
      <c r="W11" s="80"/>
      <c r="X11" s="80"/>
      <c r="Y11" s="80"/>
      <c r="Z11" s="80"/>
    </row>
    <row r="12" spans="1:26" ht="15" customHeight="1" x14ac:dyDescent="0.25">
      <c r="A12" s="182" t="s">
        <v>73</v>
      </c>
      <c r="B12" s="182" t="s">
        <v>74</v>
      </c>
      <c r="C12" s="182" t="s">
        <v>75</v>
      </c>
      <c r="D12" s="182" t="s">
        <v>76</v>
      </c>
      <c r="E12" s="182" t="s">
        <v>77</v>
      </c>
      <c r="F12" s="182" t="s">
        <v>78</v>
      </c>
      <c r="G12" s="183" t="s">
        <v>79</v>
      </c>
      <c r="H12" s="146"/>
      <c r="I12" s="89"/>
      <c r="J12" s="89"/>
      <c r="K12" s="89"/>
      <c r="L12" s="89"/>
      <c r="M12" s="89"/>
      <c r="N12" s="80"/>
      <c r="O12" s="80"/>
      <c r="P12" s="80"/>
      <c r="Q12" s="80"/>
      <c r="R12" s="80"/>
      <c r="S12" s="80"/>
      <c r="T12" s="80"/>
      <c r="U12" s="80"/>
      <c r="V12" s="80"/>
      <c r="W12" s="80"/>
      <c r="X12" s="80"/>
      <c r="Y12" s="80"/>
      <c r="Z12" s="80"/>
    </row>
    <row r="13" spans="1:26" ht="75" customHeight="1" x14ac:dyDescent="0.25">
      <c r="A13" s="181"/>
      <c r="B13" s="196"/>
      <c r="C13" s="196"/>
      <c r="D13" s="196"/>
      <c r="E13" s="181"/>
      <c r="F13" s="181"/>
      <c r="G13" s="6" t="s">
        <v>80</v>
      </c>
      <c r="H13" s="6" t="s">
        <v>81</v>
      </c>
      <c r="I13" s="91"/>
      <c r="J13" s="91"/>
      <c r="K13" s="91"/>
      <c r="L13" s="91"/>
      <c r="M13" s="91"/>
      <c r="N13" s="91"/>
      <c r="O13" s="91"/>
      <c r="P13" s="91"/>
      <c r="Q13" s="91"/>
      <c r="R13" s="91"/>
      <c r="S13" s="91"/>
      <c r="T13" s="91"/>
      <c r="U13" s="91"/>
      <c r="V13" s="91"/>
      <c r="W13" s="91"/>
      <c r="X13" s="91"/>
      <c r="Y13" s="91"/>
      <c r="Z13" s="91"/>
    </row>
    <row r="14" spans="1:26" ht="19.5" customHeight="1" x14ac:dyDescent="0.25">
      <c r="A14" s="94" t="s">
        <v>82</v>
      </c>
      <c r="B14" s="27">
        <v>466.63</v>
      </c>
      <c r="C14" s="132"/>
      <c r="D14" s="128">
        <v>47757.7</v>
      </c>
      <c r="E14" s="47">
        <v>1455</v>
      </c>
      <c r="F14" s="8"/>
      <c r="G14" s="9">
        <f t="shared" ref="G14:G25" si="0">IF(B14=0,"",B14/E14)</f>
        <v>0.32070790378006875</v>
      </c>
      <c r="H14" s="9" t="e">
        <f t="shared" ref="H14:H15" si="1">IF(B14=0,"",B14/F14)</f>
        <v>#DIV/0!</v>
      </c>
      <c r="I14" s="92">
        <f t="shared" ref="I14:I15" si="2">D14/B14</f>
        <v>102.34597004050318</v>
      </c>
      <c r="J14" s="80"/>
      <c r="K14" s="80"/>
      <c r="L14" s="80"/>
      <c r="M14" s="80"/>
      <c r="N14" s="80"/>
      <c r="O14" s="80"/>
      <c r="P14" s="80"/>
      <c r="Q14" s="80"/>
      <c r="R14" s="80"/>
      <c r="S14" s="80"/>
      <c r="T14" s="80"/>
      <c r="U14" s="80"/>
      <c r="V14" s="80"/>
      <c r="W14" s="80"/>
      <c r="X14" s="80"/>
      <c r="Y14" s="80"/>
      <c r="Z14" s="80"/>
    </row>
    <row r="15" spans="1:26" ht="19.5" customHeight="1" x14ac:dyDescent="0.25">
      <c r="A15" s="13" t="s">
        <v>83</v>
      </c>
      <c r="B15" s="27">
        <v>357.84</v>
      </c>
      <c r="C15" s="132"/>
      <c r="D15" s="130">
        <v>37775.79</v>
      </c>
      <c r="E15" s="47">
        <v>1455</v>
      </c>
      <c r="F15" s="11"/>
      <c r="G15" s="9">
        <f t="shared" si="0"/>
        <v>0.24593814432989689</v>
      </c>
      <c r="H15" s="12" t="e">
        <f t="shared" si="1"/>
        <v>#DIV/0!</v>
      </c>
      <c r="I15" s="92">
        <f t="shared" si="2"/>
        <v>105.56614688128774</v>
      </c>
      <c r="J15" s="80"/>
      <c r="K15" s="80"/>
      <c r="L15" s="80"/>
      <c r="M15" s="80"/>
      <c r="N15" s="80"/>
      <c r="O15" s="80"/>
      <c r="P15" s="80"/>
      <c r="Q15" s="80"/>
      <c r="R15" s="80"/>
      <c r="S15" s="80"/>
      <c r="T15" s="80"/>
      <c r="U15" s="80"/>
      <c r="V15" s="80"/>
      <c r="W15" s="80"/>
      <c r="X15" s="80"/>
      <c r="Y15" s="80"/>
      <c r="Z15" s="80"/>
    </row>
    <row r="16" spans="1:26" ht="19.5" customHeight="1" x14ac:dyDescent="0.25">
      <c r="A16" s="13" t="s">
        <v>84</v>
      </c>
      <c r="B16" s="27">
        <v>366.91</v>
      </c>
      <c r="C16" s="132"/>
      <c r="D16" s="128">
        <v>38717.22</v>
      </c>
      <c r="E16" s="47">
        <v>1455</v>
      </c>
      <c r="F16" s="11"/>
      <c r="G16" s="9">
        <f t="shared" si="0"/>
        <v>0.25217182130584193</v>
      </c>
      <c r="H16" s="12" t="e">
        <f>IF(B17=0,"",B17/F16)</f>
        <v>#DIV/0!</v>
      </c>
      <c r="I16" s="92"/>
      <c r="J16" s="80"/>
      <c r="K16" s="80"/>
      <c r="L16" s="80"/>
      <c r="M16" s="80"/>
      <c r="N16" s="80"/>
      <c r="O16" s="80"/>
      <c r="P16" s="80"/>
      <c r="Q16" s="80"/>
      <c r="R16" s="80"/>
      <c r="S16" s="80"/>
      <c r="T16" s="80"/>
      <c r="U16" s="80"/>
      <c r="V16" s="80"/>
      <c r="W16" s="80"/>
      <c r="X16" s="80"/>
      <c r="Y16" s="80"/>
      <c r="Z16" s="80"/>
    </row>
    <row r="17" spans="1:26" ht="19.5" customHeight="1" x14ac:dyDescent="0.25">
      <c r="A17" s="94" t="s">
        <v>85</v>
      </c>
      <c r="B17" s="27">
        <v>367.02</v>
      </c>
      <c r="C17" s="132"/>
      <c r="D17" s="128">
        <v>38944.92</v>
      </c>
      <c r="E17" s="47">
        <v>1455</v>
      </c>
      <c r="F17" s="8"/>
      <c r="G17" s="9">
        <f t="shared" si="0"/>
        <v>0.25224742268041234</v>
      </c>
      <c r="H17" s="12" t="e">
        <f>IF(B18=0,"",B18/F17)</f>
        <v>#DIV/0!</v>
      </c>
      <c r="I17" s="92">
        <f>D17/B17</f>
        <v>106.11116560405428</v>
      </c>
      <c r="J17" s="80"/>
      <c r="K17" s="80"/>
      <c r="L17" s="80"/>
      <c r="M17" s="80"/>
      <c r="N17" s="80"/>
      <c r="O17" s="80"/>
      <c r="P17" s="80"/>
      <c r="Q17" s="80"/>
      <c r="R17" s="80"/>
      <c r="S17" s="80"/>
      <c r="T17" s="80"/>
      <c r="U17" s="80"/>
      <c r="V17" s="80"/>
      <c r="W17" s="80"/>
      <c r="X17" s="80"/>
      <c r="Y17" s="80"/>
      <c r="Z17" s="80"/>
    </row>
    <row r="18" spans="1:26" ht="19.5" customHeight="1" x14ac:dyDescent="0.25">
      <c r="A18" s="94" t="s">
        <v>86</v>
      </c>
      <c r="B18" s="27">
        <v>364.87</v>
      </c>
      <c r="C18" s="132"/>
      <c r="D18" s="128">
        <v>39149.57</v>
      </c>
      <c r="E18" s="47">
        <v>1455</v>
      </c>
      <c r="F18" s="8"/>
      <c r="G18" s="9">
        <f t="shared" si="0"/>
        <v>0.25076975945017183</v>
      </c>
      <c r="H18" s="9" t="e">
        <f t="shared" ref="H18:H25" si="3">IF(B18=0,"",B18/F18)</f>
        <v>#DIV/0!</v>
      </c>
      <c r="I18" s="92">
        <f>AVERAGE(I14:I17)</f>
        <v>104.67442750861507</v>
      </c>
      <c r="J18" s="80"/>
      <c r="K18" s="80"/>
      <c r="L18" s="80"/>
      <c r="M18" s="80"/>
      <c r="N18" s="80"/>
      <c r="O18" s="80"/>
      <c r="P18" s="80"/>
      <c r="Q18" s="80"/>
      <c r="R18" s="80"/>
      <c r="S18" s="80"/>
      <c r="T18" s="80"/>
      <c r="U18" s="80"/>
      <c r="V18" s="80"/>
      <c r="W18" s="80"/>
      <c r="X18" s="80"/>
      <c r="Y18" s="80"/>
      <c r="Z18" s="80"/>
    </row>
    <row r="19" spans="1:26" ht="19.5" customHeight="1" x14ac:dyDescent="0.25">
      <c r="A19" s="94" t="s">
        <v>87</v>
      </c>
      <c r="B19" s="27">
        <v>393.15</v>
      </c>
      <c r="C19" s="132"/>
      <c r="D19" s="125">
        <v>42137.15</v>
      </c>
      <c r="E19" s="47">
        <v>1455</v>
      </c>
      <c r="F19" s="8"/>
      <c r="G19" s="9">
        <f t="shared" si="0"/>
        <v>0.27020618556701032</v>
      </c>
      <c r="H19" s="9" t="e">
        <f t="shared" si="3"/>
        <v>#DIV/0!</v>
      </c>
      <c r="I19" s="80"/>
      <c r="J19" s="80"/>
      <c r="K19" s="80"/>
      <c r="L19" s="80"/>
      <c r="M19" s="80"/>
      <c r="N19" s="80"/>
      <c r="O19" s="80"/>
      <c r="P19" s="80"/>
      <c r="Q19" s="80"/>
      <c r="R19" s="80"/>
      <c r="S19" s="80"/>
      <c r="T19" s="80"/>
      <c r="U19" s="80"/>
      <c r="V19" s="80"/>
      <c r="W19" s="80"/>
      <c r="X19" s="80"/>
      <c r="Y19" s="80"/>
      <c r="Z19" s="80"/>
    </row>
    <row r="20" spans="1:26" ht="19.5" customHeight="1" x14ac:dyDescent="0.25">
      <c r="A20" s="13" t="s">
        <v>88</v>
      </c>
      <c r="B20" s="27">
        <v>344</v>
      </c>
      <c r="C20" s="132"/>
      <c r="D20" s="125">
        <v>36733.43</v>
      </c>
      <c r="E20" s="47">
        <v>1455</v>
      </c>
      <c r="F20" s="11"/>
      <c r="G20" s="9">
        <f t="shared" si="0"/>
        <v>0.23642611683848797</v>
      </c>
      <c r="H20" s="12" t="e">
        <f t="shared" si="3"/>
        <v>#DIV/0!</v>
      </c>
      <c r="I20" s="80"/>
      <c r="J20" s="80"/>
      <c r="K20" s="80"/>
      <c r="L20" s="80"/>
      <c r="M20" s="80"/>
      <c r="N20" s="80"/>
      <c r="O20" s="80"/>
      <c r="P20" s="80"/>
      <c r="Q20" s="80"/>
      <c r="R20" s="80"/>
      <c r="S20" s="80"/>
      <c r="T20" s="80"/>
      <c r="U20" s="80"/>
      <c r="V20" s="80"/>
      <c r="W20" s="80"/>
      <c r="X20" s="80"/>
      <c r="Y20" s="80"/>
      <c r="Z20" s="80"/>
    </row>
    <row r="21" spans="1:26" ht="19.5" customHeight="1" x14ac:dyDescent="0.25">
      <c r="A21" s="94" t="s">
        <v>101</v>
      </c>
      <c r="B21" s="27">
        <v>371.74</v>
      </c>
      <c r="C21" s="132"/>
      <c r="D21" s="125">
        <v>39233.120000000003</v>
      </c>
      <c r="E21" s="47">
        <v>1455</v>
      </c>
      <c r="F21" s="8"/>
      <c r="G21" s="9">
        <f t="shared" si="0"/>
        <v>0.2554914089347079</v>
      </c>
      <c r="H21" s="9" t="e">
        <f t="shared" si="3"/>
        <v>#DIV/0!</v>
      </c>
      <c r="I21" s="80"/>
      <c r="J21" s="80"/>
      <c r="K21" s="80"/>
      <c r="L21" s="80"/>
      <c r="M21" s="80"/>
      <c r="N21" s="80"/>
      <c r="O21" s="80"/>
      <c r="P21" s="80"/>
      <c r="Q21" s="80"/>
      <c r="R21" s="80"/>
      <c r="S21" s="80"/>
      <c r="T21" s="80"/>
      <c r="U21" s="80"/>
      <c r="V21" s="80"/>
      <c r="W21" s="80"/>
      <c r="X21" s="80"/>
      <c r="Y21" s="80"/>
      <c r="Z21" s="80"/>
    </row>
    <row r="22" spans="1:26" ht="19.5" customHeight="1" x14ac:dyDescent="0.25">
      <c r="A22" s="94" t="s">
        <v>90</v>
      </c>
      <c r="B22" s="27">
        <v>415.39</v>
      </c>
      <c r="C22" s="132"/>
      <c r="D22" s="128">
        <v>43769.67</v>
      </c>
      <c r="E22" s="47">
        <v>1455</v>
      </c>
      <c r="F22" s="8"/>
      <c r="G22" s="9">
        <f t="shared" si="0"/>
        <v>0.28549140893470787</v>
      </c>
      <c r="H22" s="9" t="e">
        <f t="shared" si="3"/>
        <v>#DIV/0!</v>
      </c>
      <c r="I22" s="80"/>
      <c r="J22" s="80"/>
      <c r="K22" s="80"/>
      <c r="L22" s="80"/>
      <c r="M22" s="80"/>
      <c r="N22" s="80"/>
      <c r="O22" s="80"/>
      <c r="P22" s="80"/>
      <c r="Q22" s="80"/>
      <c r="R22" s="80"/>
      <c r="S22" s="80"/>
      <c r="T22" s="80"/>
      <c r="U22" s="80"/>
      <c r="V22" s="80"/>
      <c r="W22" s="80"/>
      <c r="X22" s="80"/>
      <c r="Y22" s="80"/>
      <c r="Z22" s="80"/>
    </row>
    <row r="23" spans="1:26" ht="19.5" customHeight="1" x14ac:dyDescent="0.25">
      <c r="A23" s="94" t="s">
        <v>91</v>
      </c>
      <c r="B23" s="27">
        <v>371.5</v>
      </c>
      <c r="C23" s="132"/>
      <c r="D23" s="128">
        <v>38956.33</v>
      </c>
      <c r="E23" s="47">
        <v>1455</v>
      </c>
      <c r="F23" s="8"/>
      <c r="G23" s="9">
        <f t="shared" si="0"/>
        <v>0.25532646048109964</v>
      </c>
      <c r="H23" s="9" t="e">
        <f t="shared" si="3"/>
        <v>#DIV/0!</v>
      </c>
      <c r="I23" s="80"/>
      <c r="J23" s="80"/>
      <c r="K23" s="80"/>
      <c r="L23" s="80"/>
      <c r="M23" s="80"/>
      <c r="N23" s="80"/>
      <c r="O23" s="80"/>
      <c r="P23" s="80"/>
      <c r="Q23" s="80"/>
      <c r="R23" s="80"/>
      <c r="S23" s="80"/>
      <c r="T23" s="80"/>
      <c r="U23" s="80"/>
      <c r="V23" s="80"/>
      <c r="W23" s="80"/>
      <c r="X23" s="80"/>
      <c r="Y23" s="80"/>
      <c r="Z23" s="80"/>
    </row>
    <row r="24" spans="1:26" ht="19.5" customHeight="1" x14ac:dyDescent="0.25">
      <c r="A24" s="94" t="s">
        <v>92</v>
      </c>
      <c r="B24" s="136">
        <v>303.37</v>
      </c>
      <c r="C24" s="132"/>
      <c r="D24" s="128">
        <v>31548.52</v>
      </c>
      <c r="E24" s="47">
        <v>1455</v>
      </c>
      <c r="F24" s="8"/>
      <c r="G24" s="9">
        <f t="shared" si="0"/>
        <v>0.20850171821305843</v>
      </c>
      <c r="H24" s="9" t="e">
        <f t="shared" si="3"/>
        <v>#DIV/0!</v>
      </c>
      <c r="I24" s="80"/>
      <c r="J24" s="80"/>
      <c r="K24" s="80"/>
      <c r="L24" s="80"/>
      <c r="M24" s="80"/>
      <c r="N24" s="80"/>
      <c r="O24" s="80"/>
      <c r="P24" s="80"/>
      <c r="Q24" s="80"/>
      <c r="R24" s="80"/>
      <c r="S24" s="80"/>
      <c r="T24" s="80"/>
      <c r="U24" s="80"/>
      <c r="V24" s="80"/>
      <c r="W24" s="80"/>
      <c r="X24" s="80"/>
      <c r="Y24" s="80"/>
      <c r="Z24" s="80"/>
    </row>
    <row r="25" spans="1:26" ht="19.5" customHeight="1" x14ac:dyDescent="0.25">
      <c r="A25" s="94" t="s">
        <v>93</v>
      </c>
      <c r="B25" s="27">
        <v>305.23</v>
      </c>
      <c r="C25" s="132"/>
      <c r="D25" s="128">
        <v>31738.57</v>
      </c>
      <c r="E25" s="47">
        <v>1455</v>
      </c>
      <c r="F25" s="8"/>
      <c r="G25" s="9">
        <f t="shared" si="0"/>
        <v>0.20978006872852234</v>
      </c>
      <c r="H25" s="9" t="e">
        <f t="shared" si="3"/>
        <v>#DIV/0!</v>
      </c>
      <c r="I25" s="80"/>
      <c r="J25" s="80"/>
      <c r="K25" s="80"/>
      <c r="L25" s="80"/>
      <c r="M25" s="80"/>
      <c r="N25" s="80"/>
      <c r="O25" s="80"/>
      <c r="P25" s="80"/>
      <c r="Q25" s="80"/>
      <c r="R25" s="80"/>
      <c r="S25" s="80"/>
      <c r="T25" s="80"/>
      <c r="U25" s="80"/>
      <c r="V25" s="80"/>
      <c r="W25" s="80"/>
      <c r="X25" s="80"/>
      <c r="Y25" s="80"/>
      <c r="Z25" s="80"/>
    </row>
    <row r="26" spans="1:26" ht="15.75" customHeight="1" x14ac:dyDescent="0.25">
      <c r="A26" s="16" t="s">
        <v>94</v>
      </c>
      <c r="B26" s="41">
        <f>IF(SUM(B14:B25)=0,"",SUM(B14:B25))</f>
        <v>4427.6499999999996</v>
      </c>
      <c r="C26" s="42" t="str">
        <f>IF(MAX(C14:C25)=0,"",MAX(C14:C25))</f>
        <v/>
      </c>
      <c r="D26" s="131">
        <f>IF(SUM(D14:D25)=0,"",SUM(D14:D25))</f>
        <v>466461.99000000005</v>
      </c>
      <c r="E26" s="47">
        <v>1455</v>
      </c>
      <c r="F26" s="18" t="s">
        <v>95</v>
      </c>
      <c r="G26" s="19" t="s">
        <v>95</v>
      </c>
      <c r="H26" s="19" t="s">
        <v>95</v>
      </c>
      <c r="I26" s="91"/>
      <c r="J26" s="91"/>
      <c r="K26" s="91"/>
      <c r="L26" s="91"/>
      <c r="M26" s="91"/>
      <c r="N26" s="91"/>
      <c r="O26" s="91"/>
      <c r="P26" s="91"/>
      <c r="Q26" s="91"/>
      <c r="R26" s="91"/>
      <c r="S26" s="91"/>
      <c r="T26" s="91"/>
      <c r="U26" s="91"/>
      <c r="V26" s="91"/>
      <c r="W26" s="91"/>
      <c r="X26" s="91"/>
      <c r="Y26" s="91"/>
      <c r="Z26" s="91"/>
    </row>
    <row r="27" spans="1:26" ht="15.75" customHeight="1" x14ac:dyDescent="0.25">
      <c r="A27" s="16" t="s">
        <v>96</v>
      </c>
      <c r="B27" s="17">
        <f t="shared" ref="B27:H27" si="4">IF(SUM(B14:B25)=0,"",AVERAGE(B14:B25))</f>
        <v>368.9708333333333</v>
      </c>
      <c r="C27" s="20" t="str">
        <f t="shared" si="4"/>
        <v/>
      </c>
      <c r="D27" s="129">
        <f t="shared" si="4"/>
        <v>38871.832500000004</v>
      </c>
      <c r="E27" s="20">
        <f t="shared" si="4"/>
        <v>1455</v>
      </c>
      <c r="F27" s="20" t="str">
        <f t="shared" si="4"/>
        <v/>
      </c>
      <c r="G27" s="22">
        <f t="shared" si="4"/>
        <v>0.25358820160366552</v>
      </c>
      <c r="H27" s="22" t="e">
        <f t="shared" si="4"/>
        <v>#DIV/0!</v>
      </c>
      <c r="I27" s="91"/>
      <c r="J27" s="91"/>
      <c r="K27" s="91"/>
      <c r="L27" s="91"/>
      <c r="M27" s="91"/>
      <c r="N27" s="91"/>
      <c r="O27" s="91"/>
      <c r="P27" s="91"/>
      <c r="Q27" s="91"/>
      <c r="R27" s="91"/>
      <c r="S27" s="91"/>
      <c r="T27" s="91"/>
      <c r="U27" s="91"/>
      <c r="V27" s="91"/>
      <c r="W27" s="91"/>
      <c r="X27" s="91"/>
      <c r="Y27" s="91"/>
      <c r="Z27" s="91"/>
    </row>
    <row r="28" spans="1:26" ht="15.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175" t="s">
        <v>97</v>
      </c>
      <c r="B30" s="139"/>
      <c r="C30" s="139"/>
      <c r="D30" s="139"/>
      <c r="E30" s="139"/>
      <c r="F30" s="139"/>
      <c r="G30" s="139"/>
      <c r="H30" s="139"/>
      <c r="I30" s="80"/>
      <c r="J30" s="80"/>
      <c r="K30" s="80"/>
      <c r="L30" s="80"/>
      <c r="M30" s="80"/>
      <c r="N30" s="80"/>
      <c r="O30" s="80"/>
      <c r="P30" s="80"/>
      <c r="Q30" s="80"/>
      <c r="R30" s="80"/>
      <c r="S30" s="80"/>
      <c r="T30" s="80"/>
      <c r="U30" s="80"/>
      <c r="V30" s="80"/>
      <c r="W30" s="80"/>
      <c r="X30" s="80"/>
      <c r="Y30" s="80"/>
      <c r="Z30" s="80"/>
    </row>
    <row r="31" spans="1:26" ht="15.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 ref="A1:H1"/>
    <mergeCell ref="A3:C3"/>
    <mergeCell ref="D3:H3"/>
    <mergeCell ref="A4:C4"/>
    <mergeCell ref="D4:H4"/>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FD6480-E667-4880-BA3D-5D656082764C}"/>
</file>

<file path=customXml/itemProps2.xml><?xml version="1.0" encoding="utf-8"?>
<ds:datastoreItem xmlns:ds="http://schemas.openxmlformats.org/officeDocument/2006/customXml" ds:itemID="{1B2169DB-E942-4CB3-B4D8-E3D81B822F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1-Instrucciones</vt:lpstr>
      <vt:lpstr>2-Datos y otros</vt:lpstr>
      <vt:lpstr>3-Datos generales</vt:lpstr>
      <vt:lpstr>4-4131</vt:lpstr>
      <vt:lpstr>5-4133</vt:lpstr>
      <vt:lpstr>6-29007</vt:lpstr>
      <vt:lpstr>7-30375</vt:lpstr>
      <vt:lpstr>8-30365</vt:lpstr>
      <vt:lpstr>9-41260</vt:lpstr>
      <vt:lpstr>10-39742</vt:lpstr>
      <vt:lpstr>11-43684</vt:lpstr>
      <vt:lpstr>12-224237</vt:lpstr>
      <vt:lpstr>13-400333</vt:lpstr>
      <vt:lpstr>14-Consumo por edificio</vt:lpstr>
      <vt:lpstr>15-Consumo institucional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Acuna Piedra</dc:creator>
  <cp:keywords/>
  <dc:description/>
  <cp:lastModifiedBy>Andrea Acuna Piedra</cp:lastModifiedBy>
  <cp:revision/>
  <dcterms:created xsi:type="dcterms:W3CDTF">2019-12-23T05:57:43Z</dcterms:created>
  <dcterms:modified xsi:type="dcterms:W3CDTF">2023-03-23T14:13:31Z</dcterms:modified>
  <cp:category/>
  <cp:contentStatus/>
</cp:coreProperties>
</file>