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96.xml" ContentType="application/vnd.openxmlformats-officedocument.drawingml.chart+xml"/>
  <Override PartName="/xl/drawings/drawing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0.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11.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453.xml" ContentType="application/vnd.openxmlformats-officedocument.drawingml.chart+xml"/>
  <Override PartName="/xl/drawings/drawing12.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drawings/drawing13.xml" ContentType="application/vnd.openxmlformats-officedocument.drawing+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drawings/drawing14.xml" ContentType="application/vnd.openxmlformats-officedocument.drawing+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charts/chart325.xml" ContentType="application/vnd.openxmlformats-officedocument.drawingml.chart+xml"/>
  <Override PartName="/xl/drawings/drawing15.xml" ContentType="application/vnd.openxmlformats-officedocument.drawing+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charts/chart361.xml" ContentType="application/vnd.openxmlformats-officedocument.drawingml.chart+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charts/chart365.xml" ContentType="application/vnd.openxmlformats-officedocument.drawingml.chart+xml"/>
  <Override PartName="/xl/charts/chart366.xml" ContentType="application/vnd.openxmlformats-officedocument.drawingml.chart+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charts/chart372.xml" ContentType="application/vnd.openxmlformats-officedocument.drawingml.chart+xml"/>
  <Override PartName="/xl/charts/chart373.xml" ContentType="application/vnd.openxmlformats-officedocument.drawingml.chart+xml"/>
  <Override PartName="/xl/charts/chart374.xml" ContentType="application/vnd.openxmlformats-officedocument.drawingml.chart+xml"/>
  <Override PartName="/xl/charts/chart375.xml" ContentType="application/vnd.openxmlformats-officedocument.drawingml.chart+xml"/>
  <Override PartName="/xl/drawings/drawing16.xml" ContentType="application/vnd.openxmlformats-officedocument.drawing+xml"/>
  <Override PartName="/xl/charts/chart376.xml" ContentType="application/vnd.openxmlformats-officedocument.drawingml.chart+xml"/>
  <Override PartName="/xl/charts/chart377.xml" ContentType="application/vnd.openxmlformats-officedocument.drawingml.chart+xml"/>
  <Override PartName="/xl/charts/chart378.xml" ContentType="application/vnd.openxmlformats-officedocument.drawingml.chart+xml"/>
  <Override PartName="/xl/charts/chart379.xml" ContentType="application/vnd.openxmlformats-officedocument.drawingml.chart+xml"/>
  <Override PartName="/xl/charts/chart381.xml" ContentType="application/vnd.openxmlformats-officedocument.drawingml.chart+xml"/>
  <Override PartName="/xl/charts/chart382.xml" ContentType="application/vnd.openxmlformats-officedocument.drawingml.chart+xml"/>
  <Override PartName="/xl/charts/chart383.xml" ContentType="application/vnd.openxmlformats-officedocument.drawingml.chart+xml"/>
  <Override PartName="/xl/charts/chart384.xml" ContentType="application/vnd.openxmlformats-officedocument.drawingml.chart+xml"/>
  <Override PartName="/xl/charts/chart385.xml" ContentType="application/vnd.openxmlformats-officedocument.drawingml.chart+xml"/>
  <Override PartName="/xl/charts/chart386.xml" ContentType="application/vnd.openxmlformats-officedocument.drawingml.chart+xml"/>
  <Override PartName="/xl/charts/chart387.xml" ContentType="application/vnd.openxmlformats-officedocument.drawingml.chart+xml"/>
  <Override PartName="/xl/charts/chart388.xml" ContentType="application/vnd.openxmlformats-officedocument.drawingml.chart+xml"/>
  <Override PartName="/xl/charts/chart389.xml" ContentType="application/vnd.openxmlformats-officedocument.drawingml.chart+xml"/>
  <Override PartName="/xl/charts/chart390.xml" ContentType="application/vnd.openxmlformats-officedocument.drawingml.chart+xml"/>
  <Override PartName="/xl/charts/chart391.xml" ContentType="application/vnd.openxmlformats-officedocument.drawingml.chart+xml"/>
  <Override PartName="/xl/charts/chart392.xml" ContentType="application/vnd.openxmlformats-officedocument.drawingml.chart+xml"/>
  <Override PartName="/xl/charts/chart393.xml" ContentType="application/vnd.openxmlformats-officedocument.drawingml.chart+xml"/>
  <Override PartName="/xl/charts/chart394.xml" ContentType="application/vnd.openxmlformats-officedocument.drawingml.chart+xml"/>
  <Override PartName="/xl/charts/chart395.xml" ContentType="application/vnd.openxmlformats-officedocument.drawingml.chart+xml"/>
  <Override PartName="/xl/charts/chart396.xml" ContentType="application/vnd.openxmlformats-officedocument.drawingml.chart+xml"/>
  <Override PartName="/xl/charts/chart397.xml" ContentType="application/vnd.openxmlformats-officedocument.drawingml.chart+xml"/>
  <Override PartName="/xl/charts/chart398.xml" ContentType="application/vnd.openxmlformats-officedocument.drawingml.chart+xml"/>
  <Override PartName="/xl/charts/chart399.xml" ContentType="application/vnd.openxmlformats-officedocument.drawingml.chart+xml"/>
  <Override PartName="/xl/charts/chart400.xml" ContentType="application/vnd.openxmlformats-officedocument.drawingml.chart+xml"/>
  <Override PartName="/xl/charts/chart401.xml" ContentType="application/vnd.openxmlformats-officedocument.drawingml.chart+xml"/>
  <Override PartName="/xl/charts/chart402.xml" ContentType="application/vnd.openxmlformats-officedocument.drawingml.chart+xml"/>
  <Override PartName="/xl/charts/chart403.xml" ContentType="application/vnd.openxmlformats-officedocument.drawingml.chart+xml"/>
  <Override PartName="/xl/charts/chart404.xml" ContentType="application/vnd.openxmlformats-officedocument.drawingml.chart+xml"/>
  <Override PartName="/xl/charts/chart405.xml" ContentType="application/vnd.openxmlformats-officedocument.drawingml.chart+xml"/>
  <Override PartName="/xl/charts/chart406.xml" ContentType="application/vnd.openxmlformats-officedocument.drawingml.chart+xml"/>
  <Override PartName="/xl/charts/chart407.xml" ContentType="application/vnd.openxmlformats-officedocument.drawingml.chart+xml"/>
  <Override PartName="/xl/charts/chart408.xml" ContentType="application/vnd.openxmlformats-officedocument.drawingml.chart+xml"/>
  <Override PartName="/xl/charts/chart409.xml" ContentType="application/vnd.openxmlformats-officedocument.drawingml.chart+xml"/>
  <Override PartName="/xl/charts/chart410.xml" ContentType="application/vnd.openxmlformats-officedocument.drawingml.chart+xml"/>
  <Override PartName="/xl/charts/chart411.xml" ContentType="application/vnd.openxmlformats-officedocument.drawingml.chart+xml"/>
  <Override PartName="/xl/charts/chart412.xml" ContentType="application/vnd.openxmlformats-officedocument.drawingml.chart+xml"/>
  <Override PartName="/xl/charts/chart413.xml" ContentType="application/vnd.openxmlformats-officedocument.drawingml.chart+xml"/>
  <Override PartName="/xl/charts/chart414.xml" ContentType="application/vnd.openxmlformats-officedocument.drawingml.chart+xml"/>
  <Override PartName="/xl/charts/chart415.xml" ContentType="application/vnd.openxmlformats-officedocument.drawingml.chart+xml"/>
  <Override PartName="/xl/charts/chart416.xml" ContentType="application/vnd.openxmlformats-officedocument.drawingml.chart+xml"/>
  <Override PartName="/xl/charts/chart417.xml" ContentType="application/vnd.openxmlformats-officedocument.drawingml.chart+xml"/>
  <Override PartName="/xl/charts/chart418.xml" ContentType="application/vnd.openxmlformats-officedocument.drawingml.chart+xml"/>
  <Override PartName="/xl/charts/chart419.xml" ContentType="application/vnd.openxmlformats-officedocument.drawingml.chart+xml"/>
  <Override PartName="/xl/charts/chart420.xml" ContentType="application/vnd.openxmlformats-officedocument.drawingml.chart+xml"/>
  <Override PartName="/xl/charts/chart421.xml" ContentType="application/vnd.openxmlformats-officedocument.drawingml.chart+xml"/>
  <Override PartName="/xl/charts/chart422.xml" ContentType="application/vnd.openxmlformats-officedocument.drawingml.chart+xml"/>
  <Override PartName="/xl/charts/chart423.xml" ContentType="application/vnd.openxmlformats-officedocument.drawingml.chart+xml"/>
  <Override PartName="/xl/charts/chart424.xml" ContentType="application/vnd.openxmlformats-officedocument.drawingml.chart+xml"/>
  <Override PartName="/xl/charts/chart425.xml" ContentType="application/vnd.openxmlformats-officedocument.drawingml.chart+xml"/>
  <Override PartName="/xl/drawings/drawing17.xml" ContentType="application/vnd.openxmlformats-officedocument.drawing+xml"/>
  <Override PartName="/xl/charts/chart426.xml" ContentType="application/vnd.openxmlformats-officedocument.drawingml.chart+xml"/>
  <Override PartName="/xl/charts/chart427.xml" ContentType="application/vnd.openxmlformats-officedocument.drawingml.chart+xml"/>
  <Override PartName="/xl/charts/chart428.xml" ContentType="application/vnd.openxmlformats-officedocument.drawingml.chart+xml"/>
  <Override PartName="/xl/charts/chart429.xml" ContentType="application/vnd.openxmlformats-officedocument.drawingml.chart+xml"/>
  <Override PartName="/xl/charts/chart430.xml" ContentType="application/vnd.openxmlformats-officedocument.drawingml.chart+xml"/>
  <Override PartName="/xl/charts/chart431.xml" ContentType="application/vnd.openxmlformats-officedocument.drawingml.chart+xml"/>
  <Override PartName="/xl/charts/chart432.xml" ContentType="application/vnd.openxmlformats-officedocument.drawingml.chart+xml"/>
  <Override PartName="/xl/charts/chart433.xml" ContentType="application/vnd.openxmlformats-officedocument.drawingml.chart+xml"/>
  <Override PartName="/xl/charts/chart434.xml" ContentType="application/vnd.openxmlformats-officedocument.drawingml.chart+xml"/>
  <Override PartName="/xl/charts/chart435.xml" ContentType="application/vnd.openxmlformats-officedocument.drawingml.chart+xml"/>
  <Override PartName="/xl/charts/chart436.xml" ContentType="application/vnd.openxmlformats-officedocument.drawingml.chart+xml"/>
  <Override PartName="/xl/charts/chart437.xml" ContentType="application/vnd.openxmlformats-officedocument.drawingml.chart+xml"/>
  <Override PartName="/xl/charts/chart438.xml" ContentType="application/vnd.openxmlformats-officedocument.drawingml.chart+xml"/>
  <Override PartName="/xl/charts/chart439.xml" ContentType="application/vnd.openxmlformats-officedocument.drawingml.chart+xml"/>
  <Override PartName="/xl/charts/chart440.xml" ContentType="application/vnd.openxmlformats-officedocument.drawingml.chart+xml"/>
  <Override PartName="/xl/charts/chart441.xml" ContentType="application/vnd.openxmlformats-officedocument.drawingml.chart+xml"/>
  <Override PartName="/xl/charts/chart442.xml" ContentType="application/vnd.openxmlformats-officedocument.drawingml.chart+xml"/>
  <Override PartName="/xl/charts/chart443.xml" ContentType="application/vnd.openxmlformats-officedocument.drawingml.chart+xml"/>
  <Override PartName="/xl/charts/chart444.xml" ContentType="application/vnd.openxmlformats-officedocument.drawingml.chart+xml"/>
  <Override PartName="/xl/charts/chart445.xml" ContentType="application/vnd.openxmlformats-officedocument.drawingml.chart+xml"/>
  <Override PartName="/xl/charts/chart446.xml" ContentType="application/vnd.openxmlformats-officedocument.drawingml.chart+xml"/>
  <Override PartName="/xl/charts/chart447.xml" ContentType="application/vnd.openxmlformats-officedocument.drawingml.chart+xml"/>
  <Override PartName="/xl/charts/chart448.xml" ContentType="application/vnd.openxmlformats-officedocument.drawingml.chart+xml"/>
  <Override PartName="/xl/charts/chart449.xml" ContentType="application/vnd.openxmlformats-officedocument.drawingml.chart+xml"/>
  <Override PartName="/xl/charts/chart450.xml" ContentType="application/vnd.openxmlformats-officedocument.drawingml.chart+xml"/>
  <Override PartName="/xl/charts/chart451.xml" ContentType="application/vnd.openxmlformats-officedocument.drawingml.chart+xml"/>
  <Override PartName="/xl/charts/chart452.xml" ContentType="application/vnd.openxmlformats-officedocument.drawingml.chart+xml"/>
  <Override PartName="/xl/charts/chart380.xml" ContentType="application/vnd.openxmlformats-officedocument.drawingml.chart+xml"/>
  <Override PartName="/xl/charts/chart454.xml" ContentType="application/vnd.openxmlformats-officedocument.drawingml.chart+xml"/>
  <Override PartName="/xl/charts/chart455.xml" ContentType="application/vnd.openxmlformats-officedocument.drawingml.chart+xml"/>
  <Override PartName="/xl/charts/chart456.xml" ContentType="application/vnd.openxmlformats-officedocument.drawingml.chart+xml"/>
  <Override PartName="/xl/charts/chart457.xml" ContentType="application/vnd.openxmlformats-officedocument.drawingml.chart+xml"/>
  <Override PartName="/xl/charts/chart458.xml" ContentType="application/vnd.openxmlformats-officedocument.drawingml.chart+xml"/>
  <Override PartName="/xl/charts/chart459.xml" ContentType="application/vnd.openxmlformats-officedocument.drawingml.chart+xml"/>
  <Override PartName="/xl/charts/chart460.xml" ContentType="application/vnd.openxmlformats-officedocument.drawingml.chart+xml"/>
  <Override PartName="/xl/charts/chart461.xml" ContentType="application/vnd.openxmlformats-officedocument.drawingml.chart+xml"/>
  <Override PartName="/xl/charts/chart462.xml" ContentType="application/vnd.openxmlformats-officedocument.drawingml.chart+xml"/>
  <Override PartName="/xl/charts/chart463.xml" ContentType="application/vnd.openxmlformats-officedocument.drawingml.chart+xml"/>
  <Override PartName="/xl/charts/chart464.xml" ContentType="application/vnd.openxmlformats-officedocument.drawingml.chart+xml"/>
  <Override PartName="/xl/charts/chart465.xml" ContentType="application/vnd.openxmlformats-officedocument.drawingml.chart+xml"/>
  <Override PartName="/xl/charts/chart466.xml" ContentType="application/vnd.openxmlformats-officedocument.drawingml.chart+xml"/>
  <Override PartName="/xl/charts/chart467.xml" ContentType="application/vnd.openxmlformats-officedocument.drawingml.chart+xml"/>
  <Override PartName="/xl/charts/chart468.xml" ContentType="application/vnd.openxmlformats-officedocument.drawingml.chart+xml"/>
  <Override PartName="/xl/charts/chart469.xml" ContentType="application/vnd.openxmlformats-officedocument.drawingml.chart+xml"/>
  <Override PartName="/xl/charts/chart470.xml" ContentType="application/vnd.openxmlformats-officedocument.drawingml.chart+xml"/>
  <Override PartName="/xl/charts/chart471.xml" ContentType="application/vnd.openxmlformats-officedocument.drawingml.chart+xml"/>
  <Override PartName="/xl/charts/chart472.xml" ContentType="application/vnd.openxmlformats-officedocument.drawingml.chart+xml"/>
  <Override PartName="/xl/charts/chart473.xml" ContentType="application/vnd.openxmlformats-officedocument.drawingml.chart+xml"/>
  <Override PartName="/xl/charts/chart474.xml" ContentType="application/vnd.openxmlformats-officedocument.drawingml.chart+xml"/>
  <Override PartName="/xl/charts/chart475.xml" ContentType="application/vnd.openxmlformats-officedocument.drawingml.chart+xml"/>
  <Override PartName="/xl/drawings/drawing18.xml" ContentType="application/vnd.openxmlformats-officedocument.drawing+xml"/>
  <Override PartName="/xl/charts/chart476.xml" ContentType="application/vnd.openxmlformats-officedocument.drawingml.chart+xml"/>
  <Override PartName="/xl/charts/chart477.xml" ContentType="application/vnd.openxmlformats-officedocument.drawingml.chart+xml"/>
  <Override PartName="/xl/charts/chart478.xml" ContentType="application/vnd.openxmlformats-officedocument.drawingml.chart+xml"/>
  <Override PartName="/xl/charts/chart479.xml" ContentType="application/vnd.openxmlformats-officedocument.drawingml.chart+xml"/>
  <Override PartName="/xl/charts/chart480.xml" ContentType="application/vnd.openxmlformats-officedocument.drawingml.chart+xml"/>
  <Override PartName="/xl/drawings/drawing19.xml" ContentType="application/vnd.openxmlformats-officedocument.drawing+xml"/>
  <Override PartName="/xl/charts/chart481.xml" ContentType="application/vnd.openxmlformats-officedocument.drawingml.chart+xml"/>
  <Override PartName="/xl/charts/chart482.xml" ContentType="application/vnd.openxmlformats-officedocument.drawingml.chart+xml"/>
  <Override PartName="/xl/charts/chart483.xml" ContentType="application/vnd.openxmlformats-officedocument.drawingml.chart+xml"/>
  <Override PartName="/xl/charts/chart484.xml" ContentType="application/vnd.openxmlformats-officedocument.drawingml.chart+xml"/>
  <Override PartName="/xl/charts/chart48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xl/comments9.xml" ContentType="application/vnd.openxmlformats-officedocument.spreadsheetml.comments+xml"/>
  <Override PartName="/xl/comments14.xml" ContentType="application/vnd.openxmlformats-officedocument.spreadsheetml.comments+xml"/>
  <Override PartName="/xl/comments11.xml" ContentType="application/vnd.openxmlformats-officedocument.spreadsheetml.comments+xml"/>
  <Override PartName="/xl/comments10.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11"/>
  <workbookPr defaultThemeVersion="124226"/>
  <mc:AlternateContent xmlns:mc="http://schemas.openxmlformats.org/markup-compatibility/2006">
    <mc:Choice Requires="x15">
      <x15ac:absPath xmlns:x15ac="http://schemas.microsoft.com/office/spreadsheetml/2010/11/ac" url="https://tecnube1-my.sharepoint.com/personal/ga_itcr_ac_cr/Documents/GAmbiental/Gestión Ambiental/0. Campus Tecnológico Central/1. Registros/6. Energía Eléctrica/"/>
    </mc:Choice>
  </mc:AlternateContent>
  <xr:revisionPtr revIDLastSave="107" documentId="13_ncr:1_{A046B877-1EF6-47F2-B69E-1FFC31D1F029}" xr6:coauthVersionLast="47" xr6:coauthVersionMax="47" xr10:uidLastSave="{B6905470-F5FF-41FE-A75D-5D19975C0338}"/>
  <bookViews>
    <workbookView xWindow="15240" yWindow="-1815" windowWidth="29040" windowHeight="15840" tabRatio="886" firstSheet="16" activeTab="15" xr2:uid="{00000000-000D-0000-FFFF-FFFF00000000}"/>
  </bookViews>
  <sheets>
    <sheet name="1-Instrucciones" sheetId="33" r:id="rId1"/>
    <sheet name="2-Datos y otros" sheetId="34" r:id="rId2"/>
    <sheet name="3-Datos generales" sheetId="29" r:id="rId3"/>
    <sheet name="363302" sheetId="3" r:id="rId4"/>
    <sheet name="363304" sheetId="20" r:id="rId5"/>
    <sheet name="363306" sheetId="23" r:id="rId6"/>
    <sheet name="363317" sheetId="21" r:id="rId7"/>
    <sheet name="363324" sheetId="22" r:id="rId8"/>
    <sheet name="363337" sheetId="24" r:id="rId9"/>
    <sheet name="363339" sheetId="18" r:id="rId10"/>
    <sheet name="363340" sheetId="19" r:id="rId11"/>
    <sheet name="363366" sheetId="26" r:id="rId12"/>
    <sheet name="294493" sheetId="35" r:id="rId13"/>
    <sheet name="294212" sheetId="25" r:id="rId14"/>
    <sheet name="295298" sheetId="36" r:id="rId15"/>
    <sheet name="295438" sheetId="37" r:id="rId16"/>
    <sheet name="2161129" sheetId="38" r:id="rId17"/>
    <sheet name="14-Consumo por edificio" sheetId="8" r:id="rId18"/>
    <sheet name="15-Consumo institucional" sheetId="27" r:id="rId19"/>
  </sheets>
  <definedNames>
    <definedName name="_xlnm.Print_Area" localSheetId="0">'1-Instrucciones'!$A$1:$J$97</definedName>
    <definedName name="_xlnm.Print_Area" localSheetId="1">'2-Datos y otros'!$A$1:$M$26</definedName>
    <definedName name="_xlnm.Print_Area" localSheetId="2">'3-Datos generales'!$A$1:$L$25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27" l="1"/>
  <c r="D11" i="27"/>
  <c r="D12" i="27"/>
  <c r="D13" i="27"/>
  <c r="D14" i="27"/>
  <c r="D15" i="27"/>
  <c r="D16" i="27"/>
  <c r="D17" i="27"/>
  <c r="D18" i="27"/>
  <c r="D19" i="27"/>
  <c r="D20" i="27"/>
  <c r="C10" i="27"/>
  <c r="D10" i="27"/>
  <c r="B11" i="27"/>
  <c r="B12" i="27"/>
  <c r="B13" i="27"/>
  <c r="B14" i="27"/>
  <c r="B15" i="27"/>
  <c r="B16" i="27"/>
  <c r="B17" i="27"/>
  <c r="B18" i="27"/>
  <c r="B19" i="27"/>
  <c r="B20" i="27"/>
  <c r="B21" i="27"/>
  <c r="B10" i="27"/>
  <c r="B3" i="27"/>
  <c r="E21" i="3"/>
  <c r="E22" i="3"/>
  <c r="E23" i="3"/>
  <c r="E24" i="3"/>
  <c r="E25" i="3"/>
  <c r="E20" i="3"/>
  <c r="F27" i="38"/>
  <c r="E27" i="38"/>
  <c r="D27" i="38"/>
  <c r="C27" i="38"/>
  <c r="B27" i="38"/>
  <c r="D26" i="38"/>
  <c r="C26" i="38"/>
  <c r="B26" i="38"/>
  <c r="H25" i="38"/>
  <c r="G25" i="38"/>
  <c r="H24" i="38"/>
  <c r="G24" i="38"/>
  <c r="H23" i="38"/>
  <c r="G23" i="38"/>
  <c r="H22" i="38"/>
  <c r="G22" i="38"/>
  <c r="H21" i="38"/>
  <c r="G21" i="38"/>
  <c r="H20" i="38"/>
  <c r="G20" i="38"/>
  <c r="H19" i="38"/>
  <c r="G19" i="38"/>
  <c r="H18" i="38"/>
  <c r="G18" i="38"/>
  <c r="H17" i="38"/>
  <c r="G17" i="38"/>
  <c r="H16" i="38"/>
  <c r="G16" i="38"/>
  <c r="H15" i="38"/>
  <c r="G15" i="38"/>
  <c r="H14" i="38"/>
  <c r="H27" i="38" s="1"/>
  <c r="G14" i="38"/>
  <c r="D3" i="38"/>
  <c r="F27" i="37"/>
  <c r="E27" i="37"/>
  <c r="D27" i="37"/>
  <c r="C27" i="37"/>
  <c r="B27" i="37"/>
  <c r="D26" i="37"/>
  <c r="C26" i="37"/>
  <c r="B26" i="37"/>
  <c r="H25" i="37"/>
  <c r="G25" i="37"/>
  <c r="H24" i="37"/>
  <c r="G24" i="37"/>
  <c r="H23" i="37"/>
  <c r="G23" i="37"/>
  <c r="H22" i="37"/>
  <c r="G22" i="37"/>
  <c r="H21" i="37"/>
  <c r="G21" i="37"/>
  <c r="H20" i="37"/>
  <c r="G20" i="37"/>
  <c r="H19" i="37"/>
  <c r="G19" i="37"/>
  <c r="H18" i="37"/>
  <c r="G18" i="37"/>
  <c r="H17" i="37"/>
  <c r="G17" i="37"/>
  <c r="H16" i="37"/>
  <c r="G16" i="37"/>
  <c r="H15" i="37"/>
  <c r="G15" i="37"/>
  <c r="H14" i="37"/>
  <c r="H27" i="37" s="1"/>
  <c r="G14" i="37"/>
  <c r="D3" i="37"/>
  <c r="F27" i="36"/>
  <c r="E27" i="36"/>
  <c r="D27" i="36"/>
  <c r="C27" i="36"/>
  <c r="B27" i="36"/>
  <c r="D26" i="36"/>
  <c r="C26" i="36"/>
  <c r="B26" i="36"/>
  <c r="H25" i="36"/>
  <c r="G25" i="36"/>
  <c r="H24" i="36"/>
  <c r="G24" i="36"/>
  <c r="H23" i="36"/>
  <c r="G23" i="36"/>
  <c r="H22" i="36"/>
  <c r="G22" i="36"/>
  <c r="H21" i="36"/>
  <c r="G21" i="36"/>
  <c r="H20" i="36"/>
  <c r="G20" i="36"/>
  <c r="H19" i="36"/>
  <c r="G19" i="36"/>
  <c r="H18" i="36"/>
  <c r="G18" i="36"/>
  <c r="H17" i="36"/>
  <c r="G17" i="36"/>
  <c r="H16" i="36"/>
  <c r="G16" i="36"/>
  <c r="H15" i="36"/>
  <c r="G15" i="36"/>
  <c r="H14" i="36"/>
  <c r="G14" i="36"/>
  <c r="D3" i="36"/>
  <c r="F27" i="35"/>
  <c r="E27" i="35"/>
  <c r="D27" i="35"/>
  <c r="C27" i="35"/>
  <c r="B27" i="35"/>
  <c r="D26" i="35"/>
  <c r="C26" i="35"/>
  <c r="B26" i="35"/>
  <c r="H25" i="35"/>
  <c r="G25" i="35"/>
  <c r="H24" i="35"/>
  <c r="G24" i="35"/>
  <c r="H23" i="35"/>
  <c r="G23" i="35"/>
  <c r="H22" i="35"/>
  <c r="G22" i="35"/>
  <c r="H21" i="35"/>
  <c r="G21" i="35"/>
  <c r="H20" i="35"/>
  <c r="G20" i="35"/>
  <c r="H19" i="35"/>
  <c r="G19" i="35"/>
  <c r="H18" i="35"/>
  <c r="G18" i="35"/>
  <c r="H17" i="35"/>
  <c r="G17" i="35"/>
  <c r="H16" i="35"/>
  <c r="G16" i="35"/>
  <c r="H15" i="35"/>
  <c r="G15" i="35"/>
  <c r="H14" i="35"/>
  <c r="H27" i="35" s="1"/>
  <c r="G14" i="35"/>
  <c r="D3" i="35"/>
  <c r="H16" i="23"/>
  <c r="G27" i="37" l="1"/>
  <c r="G27" i="38"/>
  <c r="H27" i="36"/>
  <c r="G27" i="36"/>
  <c r="G27" i="35"/>
  <c r="H25" i="3"/>
  <c r="G25" i="3"/>
  <c r="H24" i="3"/>
  <c r="G24" i="3"/>
  <c r="H23" i="3"/>
  <c r="G23" i="3"/>
  <c r="H22" i="3"/>
  <c r="G22" i="3"/>
  <c r="H21" i="3"/>
  <c r="G21" i="3"/>
  <c r="H20" i="3"/>
  <c r="G20" i="3"/>
  <c r="H19" i="3"/>
  <c r="G19" i="3"/>
  <c r="H18" i="3"/>
  <c r="G18" i="3"/>
  <c r="H17" i="3"/>
  <c r="G17" i="3"/>
  <c r="H16" i="3"/>
  <c r="G16" i="3"/>
  <c r="H15" i="3"/>
  <c r="G15" i="3"/>
  <c r="H14" i="3"/>
  <c r="G14" i="3"/>
  <c r="C11" i="27" l="1"/>
  <c r="E11" i="27"/>
  <c r="F11" i="27"/>
  <c r="C12" i="27"/>
  <c r="E12" i="27"/>
  <c r="F12" i="27"/>
  <c r="C13" i="27"/>
  <c r="E13" i="27"/>
  <c r="F13" i="27"/>
  <c r="C14" i="27"/>
  <c r="E14" i="27"/>
  <c r="F14" i="27"/>
  <c r="C15" i="27"/>
  <c r="E15" i="27"/>
  <c r="F15" i="27"/>
  <c r="C16" i="27"/>
  <c r="E16" i="27"/>
  <c r="F16" i="27"/>
  <c r="C17" i="27"/>
  <c r="E17" i="27"/>
  <c r="F17" i="27"/>
  <c r="C18" i="27"/>
  <c r="E18" i="27"/>
  <c r="F18" i="27"/>
  <c r="C19" i="27"/>
  <c r="E19" i="27"/>
  <c r="F19" i="27"/>
  <c r="C20" i="27"/>
  <c r="E20" i="27"/>
  <c r="F20" i="27"/>
  <c r="C21" i="27"/>
  <c r="E21" i="27"/>
  <c r="F21" i="27"/>
  <c r="E10" i="27"/>
  <c r="F10" i="27"/>
  <c r="F27" i="25"/>
  <c r="G18" i="8" s="1"/>
  <c r="E27" i="25"/>
  <c r="F18" i="8" s="1"/>
  <c r="D27" i="25"/>
  <c r="E18" i="8" s="1"/>
  <c r="C27" i="25"/>
  <c r="B27" i="25"/>
  <c r="C18" i="8" s="1"/>
  <c r="D26" i="25"/>
  <c r="C26" i="25"/>
  <c r="D18" i="8" s="1"/>
  <c r="B26" i="25"/>
  <c r="H25" i="25"/>
  <c r="G25" i="25"/>
  <c r="H24" i="25"/>
  <c r="G24" i="25"/>
  <c r="H23" i="25"/>
  <c r="G23" i="25"/>
  <c r="H22" i="25"/>
  <c r="G22" i="25"/>
  <c r="H21" i="25"/>
  <c r="G21" i="25"/>
  <c r="H20" i="25"/>
  <c r="G20" i="25"/>
  <c r="H19" i="25"/>
  <c r="G19" i="25"/>
  <c r="H18" i="25"/>
  <c r="G18" i="25"/>
  <c r="H17" i="25"/>
  <c r="G17" i="25"/>
  <c r="H16" i="25"/>
  <c r="G16" i="25"/>
  <c r="H15" i="25"/>
  <c r="G15" i="25"/>
  <c r="H14" i="25"/>
  <c r="G14" i="25"/>
  <c r="D3" i="25"/>
  <c r="F27" i="26"/>
  <c r="G17" i="8" s="1"/>
  <c r="E27" i="26"/>
  <c r="F17" i="8" s="1"/>
  <c r="D27" i="26"/>
  <c r="E17" i="8" s="1"/>
  <c r="C27" i="26"/>
  <c r="B27" i="26"/>
  <c r="C17" i="8" s="1"/>
  <c r="D26" i="26"/>
  <c r="C26" i="26"/>
  <c r="D17" i="8" s="1"/>
  <c r="B26" i="26"/>
  <c r="H25" i="26"/>
  <c r="G25" i="26"/>
  <c r="H24" i="26"/>
  <c r="G24" i="26"/>
  <c r="H23" i="26"/>
  <c r="G23" i="26"/>
  <c r="H22" i="26"/>
  <c r="G22" i="26"/>
  <c r="H21" i="26"/>
  <c r="G21" i="26"/>
  <c r="H20" i="26"/>
  <c r="G20" i="26"/>
  <c r="H19" i="26"/>
  <c r="G19" i="26"/>
  <c r="H18" i="26"/>
  <c r="G18" i="26"/>
  <c r="H17" i="26"/>
  <c r="G17" i="26"/>
  <c r="H16" i="26"/>
  <c r="G16" i="26"/>
  <c r="H15" i="26"/>
  <c r="G15" i="26"/>
  <c r="H14" i="26"/>
  <c r="G14" i="26"/>
  <c r="D3" i="26"/>
  <c r="F27" i="19"/>
  <c r="G16" i="8" s="1"/>
  <c r="E27" i="19"/>
  <c r="F16" i="8" s="1"/>
  <c r="D27" i="19"/>
  <c r="E16" i="8" s="1"/>
  <c r="C27" i="19"/>
  <c r="B27" i="19"/>
  <c r="C16" i="8" s="1"/>
  <c r="D26" i="19"/>
  <c r="C26" i="19"/>
  <c r="B26" i="19"/>
  <c r="H25" i="19"/>
  <c r="G25" i="19"/>
  <c r="H24" i="19"/>
  <c r="G24" i="19"/>
  <c r="H23" i="19"/>
  <c r="G23" i="19"/>
  <c r="H22" i="19"/>
  <c r="G22" i="19"/>
  <c r="H21" i="19"/>
  <c r="G21" i="19"/>
  <c r="H20" i="19"/>
  <c r="G20" i="19"/>
  <c r="H19" i="19"/>
  <c r="G19" i="19"/>
  <c r="H18" i="19"/>
  <c r="G18" i="19"/>
  <c r="H17" i="19"/>
  <c r="G17" i="19"/>
  <c r="H16" i="19"/>
  <c r="G16" i="19"/>
  <c r="H15" i="19"/>
  <c r="G15" i="19"/>
  <c r="H14" i="19"/>
  <c r="G14" i="19"/>
  <c r="D3" i="19"/>
  <c r="F27" i="18"/>
  <c r="G15" i="8" s="1"/>
  <c r="E27" i="18"/>
  <c r="F15" i="8" s="1"/>
  <c r="D27" i="18"/>
  <c r="E15" i="8" s="1"/>
  <c r="C27" i="18"/>
  <c r="B27" i="18"/>
  <c r="C15" i="8" s="1"/>
  <c r="D26" i="18"/>
  <c r="C26" i="18"/>
  <c r="D15" i="8" s="1"/>
  <c r="B26" i="18"/>
  <c r="H25" i="18"/>
  <c r="G25" i="18"/>
  <c r="H24" i="18"/>
  <c r="G24" i="18"/>
  <c r="H23" i="18"/>
  <c r="G23" i="18"/>
  <c r="H22" i="18"/>
  <c r="G22" i="18"/>
  <c r="H21" i="18"/>
  <c r="G21" i="18"/>
  <c r="H20" i="18"/>
  <c r="G20" i="18"/>
  <c r="H19" i="18"/>
  <c r="G19" i="18"/>
  <c r="H18" i="18"/>
  <c r="G18" i="18"/>
  <c r="H17" i="18"/>
  <c r="G17" i="18"/>
  <c r="H16" i="18"/>
  <c r="G16" i="18"/>
  <c r="H15" i="18"/>
  <c r="G15" i="18"/>
  <c r="H14" i="18"/>
  <c r="G14" i="18"/>
  <c r="D3" i="18"/>
  <c r="F27" i="24"/>
  <c r="G14" i="8" s="1"/>
  <c r="E27" i="24"/>
  <c r="F14" i="8" s="1"/>
  <c r="D27" i="24"/>
  <c r="E14" i="8" s="1"/>
  <c r="C27" i="24"/>
  <c r="B27" i="24"/>
  <c r="C14" i="8" s="1"/>
  <c r="D26" i="24"/>
  <c r="C26" i="24"/>
  <c r="D14" i="8" s="1"/>
  <c r="B26" i="24"/>
  <c r="H25" i="24"/>
  <c r="G25" i="24"/>
  <c r="H24" i="24"/>
  <c r="G24" i="24"/>
  <c r="H23" i="24"/>
  <c r="G23" i="24"/>
  <c r="H22" i="24"/>
  <c r="G22" i="24"/>
  <c r="H21" i="24"/>
  <c r="G21" i="24"/>
  <c r="H20" i="24"/>
  <c r="G20" i="24"/>
  <c r="H19" i="24"/>
  <c r="G19" i="24"/>
  <c r="H18" i="24"/>
  <c r="G18" i="24"/>
  <c r="H17" i="24"/>
  <c r="G17" i="24"/>
  <c r="H16" i="24"/>
  <c r="G16" i="24"/>
  <c r="H15" i="24"/>
  <c r="G15" i="24"/>
  <c r="H14" i="24"/>
  <c r="G14" i="24"/>
  <c r="D3" i="24"/>
  <c r="F27" i="22"/>
  <c r="G13" i="8" s="1"/>
  <c r="E27" i="22"/>
  <c r="F13" i="8" s="1"/>
  <c r="D27" i="22"/>
  <c r="E13" i="8" s="1"/>
  <c r="C27" i="22"/>
  <c r="B27" i="22"/>
  <c r="C13" i="8" s="1"/>
  <c r="D26" i="22"/>
  <c r="C26" i="22"/>
  <c r="D13" i="8" s="1"/>
  <c r="B26" i="22"/>
  <c r="H25" i="22"/>
  <c r="G25" i="22"/>
  <c r="H24" i="22"/>
  <c r="G24" i="22"/>
  <c r="H23" i="22"/>
  <c r="G23" i="22"/>
  <c r="H22" i="22"/>
  <c r="G22" i="22"/>
  <c r="H21" i="22"/>
  <c r="G21" i="22"/>
  <c r="H20" i="22"/>
  <c r="G20" i="22"/>
  <c r="H19" i="22"/>
  <c r="G19" i="22"/>
  <c r="H18" i="22"/>
  <c r="G18" i="22"/>
  <c r="H17" i="22"/>
  <c r="G17" i="22"/>
  <c r="H16" i="22"/>
  <c r="G16" i="22"/>
  <c r="H15" i="22"/>
  <c r="G15" i="22"/>
  <c r="H14" i="22"/>
  <c r="G14" i="22"/>
  <c r="D3" i="22"/>
  <c r="F27" i="21"/>
  <c r="G12" i="8" s="1"/>
  <c r="E27" i="21"/>
  <c r="F12" i="8" s="1"/>
  <c r="D27" i="21"/>
  <c r="E12" i="8" s="1"/>
  <c r="C27" i="21"/>
  <c r="B27" i="21"/>
  <c r="C12" i="8" s="1"/>
  <c r="D26" i="21"/>
  <c r="C26" i="21"/>
  <c r="B26" i="21"/>
  <c r="H25" i="21"/>
  <c r="G25" i="21"/>
  <c r="H24" i="21"/>
  <c r="G24" i="21"/>
  <c r="H23" i="21"/>
  <c r="G23" i="21"/>
  <c r="H22" i="21"/>
  <c r="G22" i="21"/>
  <c r="H21" i="21"/>
  <c r="G21" i="21"/>
  <c r="H20" i="21"/>
  <c r="G20" i="21"/>
  <c r="H19" i="21"/>
  <c r="G19" i="21"/>
  <c r="H18" i="21"/>
  <c r="G18" i="21"/>
  <c r="H17" i="21"/>
  <c r="G17" i="21"/>
  <c r="H16" i="21"/>
  <c r="G16" i="21"/>
  <c r="H15" i="21"/>
  <c r="G15" i="21"/>
  <c r="H14" i="21"/>
  <c r="G14" i="21"/>
  <c r="D3" i="21"/>
  <c r="F27" i="23"/>
  <c r="G11" i="8" s="1"/>
  <c r="E27" i="23"/>
  <c r="F11" i="8" s="1"/>
  <c r="D27" i="23"/>
  <c r="E11" i="8" s="1"/>
  <c r="C27" i="23"/>
  <c r="B27" i="23"/>
  <c r="C11" i="8" s="1"/>
  <c r="D26" i="23"/>
  <c r="C26" i="23"/>
  <c r="B26" i="23"/>
  <c r="H25" i="23"/>
  <c r="G25" i="23"/>
  <c r="H24" i="23"/>
  <c r="G24" i="23"/>
  <c r="H23" i="23"/>
  <c r="G23" i="23"/>
  <c r="H22" i="23"/>
  <c r="G22" i="23"/>
  <c r="H21" i="23"/>
  <c r="G21" i="23"/>
  <c r="H20" i="23"/>
  <c r="G20" i="23"/>
  <c r="H19" i="23"/>
  <c r="G19" i="23"/>
  <c r="H18" i="23"/>
  <c r="G18" i="23"/>
  <c r="H17" i="23"/>
  <c r="G17" i="23"/>
  <c r="G16" i="23"/>
  <c r="H15" i="23"/>
  <c r="G15" i="23"/>
  <c r="H14" i="23"/>
  <c r="G14" i="23"/>
  <c r="D3" i="23"/>
  <c r="F27" i="20"/>
  <c r="G10" i="8" s="1"/>
  <c r="E27" i="20"/>
  <c r="F10" i="8" s="1"/>
  <c r="D27" i="20"/>
  <c r="E10" i="8" s="1"/>
  <c r="C27" i="20"/>
  <c r="B27" i="20"/>
  <c r="C10" i="8" s="1"/>
  <c r="D26" i="20"/>
  <c r="C26" i="20"/>
  <c r="D10" i="8" s="1"/>
  <c r="B26" i="20"/>
  <c r="H25" i="20"/>
  <c r="G25" i="20"/>
  <c r="H24" i="20"/>
  <c r="G24" i="20"/>
  <c r="H23" i="20"/>
  <c r="G23" i="20"/>
  <c r="H22" i="20"/>
  <c r="G22" i="20"/>
  <c r="H21" i="20"/>
  <c r="G21" i="20"/>
  <c r="H20" i="20"/>
  <c r="G20" i="20"/>
  <c r="H19" i="20"/>
  <c r="G19" i="20"/>
  <c r="H18" i="20"/>
  <c r="G18" i="20"/>
  <c r="H17" i="20"/>
  <c r="G17" i="20"/>
  <c r="H16" i="20"/>
  <c r="G16" i="20"/>
  <c r="H15" i="20"/>
  <c r="G15" i="20"/>
  <c r="H14" i="20"/>
  <c r="G14" i="20"/>
  <c r="D3" i="20"/>
  <c r="D11" i="8"/>
  <c r="D12" i="8"/>
  <c r="D16" i="8"/>
  <c r="C26" i="3"/>
  <c r="D9" i="8" s="1"/>
  <c r="H21" i="27" l="1"/>
  <c r="H20" i="27"/>
  <c r="H19" i="27"/>
  <c r="G27" i="22"/>
  <c r="H13" i="8" s="1"/>
  <c r="H27" i="19"/>
  <c r="I16" i="8" s="1"/>
  <c r="G27" i="26"/>
  <c r="H17" i="8" s="1"/>
  <c r="G27" i="18"/>
  <c r="H15" i="8" s="1"/>
  <c r="H27" i="18"/>
  <c r="I15" i="8" s="1"/>
  <c r="H17" i="27"/>
  <c r="H18" i="27"/>
  <c r="H16" i="27"/>
  <c r="H14" i="27"/>
  <c r="H12" i="27"/>
  <c r="H15" i="27"/>
  <c r="H13" i="27"/>
  <c r="G27" i="21"/>
  <c r="H12" i="8" s="1"/>
  <c r="H27" i="21"/>
  <c r="I12" i="8" s="1"/>
  <c r="H27" i="22"/>
  <c r="I13" i="8" s="1"/>
  <c r="G27" i="24"/>
  <c r="H14" i="8" s="1"/>
  <c r="H27" i="24"/>
  <c r="I14" i="8" s="1"/>
  <c r="G27" i="19"/>
  <c r="H16" i="8" s="1"/>
  <c r="H27" i="26"/>
  <c r="I17" i="8" s="1"/>
  <c r="G27" i="25"/>
  <c r="H18" i="8" s="1"/>
  <c r="H27" i="25"/>
  <c r="I18" i="8" s="1"/>
  <c r="G27" i="23"/>
  <c r="H11" i="8" s="1"/>
  <c r="H10" i="27"/>
  <c r="H27" i="23"/>
  <c r="I11" i="8" s="1"/>
  <c r="H11" i="27"/>
  <c r="G27" i="20"/>
  <c r="H10" i="8" s="1"/>
  <c r="G21" i="27"/>
  <c r="G19" i="27"/>
  <c r="G17" i="27"/>
  <c r="G15" i="27"/>
  <c r="G13" i="27"/>
  <c r="G11" i="27"/>
  <c r="G10" i="27"/>
  <c r="G20" i="27"/>
  <c r="G18" i="27"/>
  <c r="G16" i="27"/>
  <c r="G14" i="27"/>
  <c r="G12" i="27"/>
  <c r="F23" i="27"/>
  <c r="E23" i="27"/>
  <c r="H27" i="20"/>
  <c r="I10" i="8" s="1"/>
  <c r="C23" i="27" l="1"/>
  <c r="A28" i="8"/>
  <c r="B18" i="8"/>
  <c r="B17" i="8"/>
  <c r="B16" i="8"/>
  <c r="B15" i="8"/>
  <c r="B14" i="8"/>
  <c r="B12" i="8"/>
  <c r="B11" i="8"/>
  <c r="B13" i="8"/>
  <c r="B10" i="8"/>
  <c r="B9" i="8"/>
  <c r="C3" i="8"/>
  <c r="D26" i="3"/>
  <c r="C27" i="3"/>
  <c r="D27" i="3"/>
  <c r="E9" i="8" s="1"/>
  <c r="E27" i="3"/>
  <c r="F9" i="8" s="1"/>
  <c r="F19" i="8" s="1"/>
  <c r="F27" i="3"/>
  <c r="G9" i="8" s="1"/>
  <c r="G19" i="8" s="1"/>
  <c r="B27" i="3"/>
  <c r="C9" i="8" s="1"/>
  <c r="B26" i="3"/>
  <c r="B23" i="27" l="1"/>
  <c r="C19" i="8"/>
  <c r="D23" i="27"/>
  <c r="B22" i="27"/>
  <c r="D22" i="27"/>
  <c r="D19" i="8"/>
  <c r="E19" i="8"/>
  <c r="G27" i="3"/>
  <c r="H9" i="8" s="1"/>
  <c r="H27" i="3"/>
  <c r="I9" i="8" s="1"/>
  <c r="D3" i="3"/>
  <c r="G23" i="27" l="1"/>
  <c r="H23" i="27"/>
  <c r="I20" i="8"/>
  <c r="H2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3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3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300-000003000000}">
      <text>
        <r>
          <rPr>
            <sz val="8"/>
            <color indexed="81"/>
            <rFont val="Tahoma"/>
            <family val="2"/>
          </rPr>
          <t>Se debe colocar el valor máximo que se presente de entre todos los meses.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7CF79ECD-47B2-4431-AEFD-CE5106D64F71}">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3151945F-2224-4687-992C-7C2D3F2920F6}">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B42ED673-6F09-486E-9ED2-9ADF0382CC46}">
      <text>
        <r>
          <rPr>
            <sz val="8"/>
            <color indexed="81"/>
            <rFont val="Tahoma"/>
            <family val="2"/>
          </rPr>
          <t>Se debe colocar el valor máximo que se presente de entre todos los meses.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C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C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C00-000003000000}">
      <text>
        <r>
          <rPr>
            <sz val="8"/>
            <color indexed="81"/>
            <rFont val="Tahoma"/>
            <family val="2"/>
          </rPr>
          <t>Se debe colocar el valor máximo que se presente de entre todos los meses.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42B99E05-7BF0-4DA4-BCB6-33B20A72763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DA3EC769-EAE4-4640-9BE3-304BB2F380DF}">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5D6347F-51A7-4BA4-974B-FF110BE7218B}">
      <text>
        <r>
          <rPr>
            <sz val="8"/>
            <color indexed="81"/>
            <rFont val="Tahoma"/>
            <family val="2"/>
          </rPr>
          <t>Se debe colocar el valor máximo que se presente de entre todos los meses.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8D6DAF4C-F90E-410B-ABF5-4E7E8DECE92C}">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A01F3CD7-4D87-446D-9CB9-0719F08B11AC}">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1B804BF4-948D-4D1E-A296-8BF4BC6EDAD0}">
      <text>
        <r>
          <rPr>
            <sz val="8"/>
            <color indexed="81"/>
            <rFont val="Tahoma"/>
            <family val="2"/>
          </rPr>
          <t>Se debe colocar el valor máximo que se presente de entre todos los meses.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B1C26840-830E-4995-8925-A100BFB2ED16}">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5528FF4A-7B7E-419C-95D0-9E8997128AD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2DF66836-8806-4B79-827A-1C164D74E092}">
      <text>
        <r>
          <rPr>
            <sz val="8"/>
            <color indexed="81"/>
            <rFont val="Tahoma"/>
            <family val="2"/>
          </rPr>
          <t>Se debe colocar el valor máximo que se presente de entre todos los meses.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4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4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400-000003000000}">
      <text>
        <r>
          <rPr>
            <sz val="8"/>
            <color indexed="81"/>
            <rFont val="Tahoma"/>
            <family val="2"/>
          </rPr>
          <t>Se debe colocar el valor máximo que se presente de entre todos los meses.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5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5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500-000003000000}">
      <text>
        <r>
          <rPr>
            <sz val="8"/>
            <color indexed="81"/>
            <rFont val="Tahoma"/>
            <family val="2"/>
          </rPr>
          <t>Se debe colocar el valor máximo que se presente de entre todos los meses.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6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6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600-000003000000}">
      <text>
        <r>
          <rPr>
            <sz val="8"/>
            <color indexed="81"/>
            <rFont val="Tahoma"/>
            <family val="2"/>
          </rPr>
          <t>Se debe colocar el valor máximo que se presente de entre todos los meses.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7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7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700-000003000000}">
      <text>
        <r>
          <rPr>
            <sz val="8"/>
            <color indexed="81"/>
            <rFont val="Tahoma"/>
            <family val="2"/>
          </rPr>
          <t>Se debe colocar el valor máximo que se presente de entre todos los meses.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8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8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800-000003000000}">
      <text>
        <r>
          <rPr>
            <sz val="8"/>
            <color indexed="81"/>
            <rFont val="Tahoma"/>
            <family val="2"/>
          </rPr>
          <t>Se debe colocar el valor máximo que se presente de entre todos los meses.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9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9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900-000003000000}">
      <text>
        <r>
          <rPr>
            <sz val="8"/>
            <color indexed="81"/>
            <rFont val="Tahoma"/>
            <family val="2"/>
          </rPr>
          <t>Se debe colocar el valor máximo que se presente de entre todos los meses.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A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A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A00-000003000000}">
      <text>
        <r>
          <rPr>
            <sz val="8"/>
            <color indexed="81"/>
            <rFont val="Tahoma"/>
            <family val="2"/>
          </rPr>
          <t>Se debe colocar el valor máximo que se presente de entre todos los meses.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B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B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B00-000003000000}">
      <text>
        <r>
          <rPr>
            <sz val="8"/>
            <color indexed="81"/>
            <rFont val="Tahoma"/>
            <family val="2"/>
          </rPr>
          <t>Se debe colocar el valor máximo que se presente de entre todos los meses.</t>
        </r>
      </text>
    </comment>
  </commentList>
</comments>
</file>

<file path=xl/sharedStrings.xml><?xml version="1.0" encoding="utf-8"?>
<sst xmlns="http://schemas.openxmlformats.org/spreadsheetml/2006/main" count="665" uniqueCount="118">
  <si>
    <t xml:space="preserve">Intrucciones para completar la hoja de registro </t>
  </si>
  <si>
    <t>"GE-Energía Eléctrica-Controles de consumo e indicadores"</t>
  </si>
  <si>
    <t>Estimado usuario, la información contenida en este archivo tiene como propósito orientarlo sobre la forma de completar cada una de las hojas creadas, por favor lea la información.</t>
  </si>
  <si>
    <t>Hojas contenidas en el archivo</t>
  </si>
  <si>
    <t>Instrucciones</t>
  </si>
  <si>
    <t>Datos y otros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</si>
  <si>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</si>
  <si>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</si>
  <si>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</si>
  <si>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</si>
  <si>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</si>
  <si>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</si>
  <si>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</si>
  <si>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</si>
  <si>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</si>
  <si>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</si>
  <si>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</si>
  <si>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</si>
  <si>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</si>
  <si>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</si>
  <si>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Consideraciones importantes</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</si>
  <si>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</si>
  <si>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</si>
  <si>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</si>
  <si>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</si>
  <si>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</si>
  <si>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</si>
  <si>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</si>
  <si>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4-13</t>
  </si>
  <si>
    <t>Edificio 1 al Edificio 10</t>
  </si>
  <si>
    <t>Datos estadísticos mensuales de energía, demanda, importe, cantidad de empleados y área física.</t>
  </si>
  <si>
    <t>En las siguientes hojas, existen celdas con información y fórmulas ya establecidas para el cálculo de los indicadores, de datos totales y promedios, por lo que las celdas está bloqueadas:</t>
  </si>
  <si>
    <t>Ubicación de las fórmulas establecidas</t>
  </si>
  <si>
    <t>Columna de los indicadores consumo de energía eléctrica por empleado, consumo de energía eléctrica por área física  y toneladas de dióxido de carbono equivalentes.  Últimas dos filas de cada tabla, contiene fórmula de suma y promedio.</t>
  </si>
  <si>
    <t>14</t>
  </si>
  <si>
    <t>Toda la hoja contiene fórmulas establecidas.  Solo la celda de "Período reportado" no se encuentra protegida, por lo que se debe completar</t>
  </si>
  <si>
    <t>15</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</si>
  <si>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</si>
  <si>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</si>
  <si>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Para desactivar la opción de protección, el cursor del mouse se debe colocar sobre la pestaña con el nombre de la hoja, se oprime la tecla derecha del mouse, de la lista que se despliega busque la opción "Desproteger hoja" y seleccionelo.</t>
  </si>
  <si>
    <t>Estimado usuario, a continuación se brinda en detalle la información sobre datos estadísticos e indicadores aplicados en las hojas "Edificio #", de igual forma se brinda información sobre datos de conversión de unidades.</t>
  </si>
  <si>
    <t>Hojas metodológicas</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</si>
  <si>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</si>
  <si>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Hoja metodológica de datos estadísticos requeridos:</t>
  </si>
  <si>
    <t>Para mayor información acceda la siguiente página web:</t>
  </si>
  <si>
    <t>Energía eléctrica, demanda, importe, cantidad de empleados y área física</t>
  </si>
  <si>
    <t>http://www.digeca.go.cr/ambientalizacion/herramientasPGA.html</t>
  </si>
  <si>
    <t>Hoja metodológica de indicadores:</t>
  </si>
  <si>
    <t>Consumo de energía eléctrica por empleado</t>
  </si>
  <si>
    <t>Consumo de energía eléctrica por área física</t>
  </si>
  <si>
    <t>Toneladas de dióxido de carbono equivalente (tCO2e)</t>
  </si>
  <si>
    <t>Institución:</t>
  </si>
  <si>
    <t>Instituto Tecnológico de Costa Rica</t>
  </si>
  <si>
    <t>Total de medidores:</t>
  </si>
  <si>
    <t>Total de edificios:</t>
  </si>
  <si>
    <t>Responsable institucional:</t>
  </si>
  <si>
    <t>Raquel Mejias Elizondo</t>
  </si>
  <si>
    <t>Dependencia:</t>
  </si>
  <si>
    <t>Unidad Institucional de Gestión Ambiental y Seguridad Laboral</t>
  </si>
  <si>
    <t>Responsable de registro:</t>
  </si>
  <si>
    <t>Hellen Chinchilla Guzmán</t>
  </si>
  <si>
    <t>Teléfono:</t>
  </si>
  <si>
    <t>Correo electrónico:</t>
  </si>
  <si>
    <t>ga@itcr.ac.cr</t>
  </si>
  <si>
    <t>Período del reporte:</t>
  </si>
  <si>
    <t>CONTROL DE CONSUMO DE ENERGÍA ELÉCTRICA DEL EDIFICIO</t>
  </si>
  <si>
    <t>INSTITUCION:</t>
  </si>
  <si>
    <t>NOMBRE DEL EDIFICIO/DEPENDENCIA:</t>
  </si>
  <si>
    <t>NÚMERO DE MEDIDORES:</t>
  </si>
  <si>
    <t>PERÍODO DEL REPORTE:</t>
  </si>
  <si>
    <t>FECHA DE ACTUALIZACIÓN:</t>
  </si>
  <si>
    <t>ENCARGADO DE REGISTRO:</t>
  </si>
  <si>
    <t>AÑO</t>
  </si>
  <si>
    <t>Mes</t>
  </si>
  <si>
    <t>Energía     (kWh)</t>
  </si>
  <si>
    <t>Demanda máxima       (kW)</t>
  </si>
  <si>
    <t>Importe             (¢)</t>
  </si>
  <si>
    <t>Cantidad de empleados    (N° empleados)</t>
  </si>
  <si>
    <t>Área fisica (m2)</t>
  </si>
  <si>
    <t>Indicadores</t>
  </si>
  <si>
    <t>Observaciones de causales</t>
  </si>
  <si>
    <t>Consumo de energía eléctrica por  empleado (kWh /Nº empleados)</t>
  </si>
  <si>
    <t>Consumo de energía eléctrica por área física        (kWh/ m2)</t>
  </si>
  <si>
    <t xml:space="preserve">Enero </t>
  </si>
  <si>
    <t>Febrero</t>
  </si>
  <si>
    <t>Marzo</t>
  </si>
  <si>
    <t>Abril</t>
  </si>
  <si>
    <t>Mayo</t>
  </si>
  <si>
    <t>Junio</t>
  </si>
  <si>
    <t>Julio</t>
  </si>
  <si>
    <t xml:space="preserve">Agosto </t>
  </si>
  <si>
    <t>Septiembre</t>
  </si>
  <si>
    <t>Octubre</t>
  </si>
  <si>
    <t>Noviembre</t>
  </si>
  <si>
    <t>Diciembre</t>
  </si>
  <si>
    <t>Total</t>
  </si>
  <si>
    <t>-</t>
  </si>
  <si>
    <t>Promedio</t>
  </si>
  <si>
    <t>GRÁFICO CONTROL DE CONSUMO DE ENERGÍA ELÉCTRICA</t>
  </si>
  <si>
    <t>CONSUMO DE ENERGÍA ELÉCTRICA POR EDIFICIO</t>
  </si>
  <si>
    <t>#</t>
  </si>
  <si>
    <t>Edificio/ Dependencia</t>
  </si>
  <si>
    <t>Consumo de Energía  (kWh/mes)</t>
  </si>
  <si>
    <t>Demanda máxima (kW)</t>
  </si>
  <si>
    <t>Importe (¢/mes)</t>
  </si>
  <si>
    <t>Consumo de energía eléctrica por empleado al mes  (kWh/empleado/mes)</t>
  </si>
  <si>
    <t>Consumo de energía eléctrica por área física  por mes  (kWh/m2/mes)</t>
  </si>
  <si>
    <t>TOTAL</t>
  </si>
  <si>
    <t>PROMEDIO</t>
  </si>
  <si>
    <t xml:space="preserve">GRÁFICOS DE CONSUMO DE ENERGÍA ELÉCTRICA </t>
  </si>
  <si>
    <t>CONSUMO DE ENERGÍA ELÉCTRICA INSTITUCIONAL</t>
  </si>
  <si>
    <t>Energía    (kWh)</t>
  </si>
  <si>
    <t>Demanda máxima   (kW)</t>
  </si>
  <si>
    <t>Consumo de energía eléctrica por empleado        (kWh /Nº empleados)</t>
  </si>
  <si>
    <t>Consumo de energía eléctrica por área física       (kWh/ m2)</t>
  </si>
  <si>
    <t>Enero</t>
  </si>
  <si>
    <t>Agosto</t>
  </si>
  <si>
    <t>GRÁFICO DE CONSUMO DE ENERGÍA ELÉCTRICA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</si>
</sst>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Red]\-&quot;₡&quot;#,##0"/>
    <numFmt numFmtId="165" formatCode="_(* #,##0.00_);_(* \(#,##0.00\);_(* &quot;-&quot;??_);_(@_)"/>
    <numFmt numFmtId="166" formatCode="&quot;₡&quot;#,##0.00"/>
    <numFmt numFmtId="167" formatCode="_(* #,##0.000_);_(* \(#,##0.000\);_(* &quot;-&quot;??_);_(@_)"/>
    <numFmt numFmtId="168" formatCode="&quot;₡&quot;#,##0"/>
  </numFmts>
  <fonts count="24">
    <font>
      <sz val="11"/>
      <color theme="1"/>
      <name val="Calibri"/>
      <family val="2"/>
      <scheme val="minor"/>
    </font>
    <font>
      <b/>
      <sz val="11"/>
      <color theme="1"/>
      <name val="Calibri"/>
      <family val="2"/>
      <scheme val="minor"/>
    </font>
    <font>
      <sz val="16"/>
      <color theme="1"/>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b/>
      <sz val="14"/>
      <name val="Calibri"/>
      <family val="2"/>
      <scheme val="minor"/>
    </font>
    <font>
      <b/>
      <u/>
      <sz val="12"/>
      <color theme="1"/>
      <name val="Calibri"/>
      <family val="2"/>
      <scheme val="minor"/>
    </font>
    <font>
      <sz val="9"/>
      <color indexed="81"/>
      <name val="Tahoma"/>
      <family val="2"/>
    </font>
    <font>
      <sz val="8"/>
      <color indexed="81"/>
      <name val="Tahoma"/>
      <family val="2"/>
    </font>
    <font>
      <sz val="11"/>
      <color theme="1"/>
      <name val="Calibri"/>
      <family val="2"/>
      <scheme val="minor"/>
    </font>
    <font>
      <sz val="11"/>
      <name val="Calibri"/>
      <family val="2"/>
      <scheme val="minor"/>
    </font>
    <font>
      <b/>
      <sz val="11"/>
      <name val="Calibri"/>
      <family val="2"/>
      <scheme val="minor"/>
    </font>
    <font>
      <b/>
      <sz val="20"/>
      <color theme="1"/>
      <name val="Calibri"/>
      <family val="2"/>
      <scheme val="minor"/>
    </font>
    <font>
      <b/>
      <sz val="14"/>
      <color theme="0"/>
      <name val="Calibri"/>
      <family val="2"/>
      <scheme val="minor"/>
    </font>
    <font>
      <sz val="14"/>
      <name val="Calibri"/>
      <family val="2"/>
      <scheme val="minor"/>
    </font>
    <font>
      <u/>
      <sz val="11"/>
      <color theme="10"/>
      <name val="Calibri"/>
      <family val="2"/>
    </font>
    <font>
      <sz val="11"/>
      <color rgb="FF444444"/>
      <name val="Calibri"/>
      <family val="2"/>
      <charset val="1"/>
    </font>
  </fonts>
  <fills count="13">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79998168889431442"/>
        <bgColor theme="0"/>
      </patternFill>
    </fill>
    <fill>
      <patternFill patternType="solid">
        <fgColor theme="3" tint="0.59999389629810485"/>
        <bgColor indexed="64"/>
      </patternFill>
    </fill>
    <fill>
      <patternFill patternType="solid">
        <fgColor theme="3" tint="0.59999389629810485"/>
        <bgColor theme="0"/>
      </patternFill>
    </fill>
    <fill>
      <patternFill patternType="solid">
        <fgColor theme="0"/>
        <bgColor theme="0"/>
      </patternFill>
    </fill>
    <fill>
      <patternFill patternType="solid">
        <fgColor theme="4" tint="-0.249977111117893"/>
        <bgColor indexed="64"/>
      </patternFill>
    </fill>
    <fill>
      <patternFill patternType="solid">
        <fgColor rgb="FFFFC000"/>
        <bgColor indexed="64"/>
      </patternFill>
    </fill>
    <fill>
      <patternFill patternType="solid">
        <fgColor rgb="FFFFFFFF"/>
        <bgColor rgb="FF000000"/>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165" fontId="16" fillId="0" borderId="0" applyFont="0" applyFill="0" applyBorder="0" applyAlignment="0" applyProtection="0"/>
    <xf numFmtId="0" fontId="22" fillId="0" borderId="0" applyNumberFormat="0" applyFill="0" applyBorder="0" applyAlignment="0" applyProtection="0">
      <alignment vertical="top"/>
      <protection locked="0"/>
    </xf>
  </cellStyleXfs>
  <cellXfs count="133">
    <xf numFmtId="0" fontId="0" fillId="0" borderId="0" xfId="0"/>
    <xf numFmtId="0" fontId="0" fillId="2" borderId="1" xfId="0" applyFill="1" applyBorder="1" applyAlignment="1" applyProtection="1">
      <alignment horizontal="center" vertical="center" wrapText="1"/>
      <protection locked="0"/>
    </xf>
    <xf numFmtId="0" fontId="0" fillId="2" borderId="0" xfId="0" applyFill="1" applyAlignment="1">
      <alignment vertical="center" wrapText="1"/>
    </xf>
    <xf numFmtId="0" fontId="3" fillId="2" borderId="0" xfId="0" applyFont="1" applyFill="1" applyAlignment="1">
      <alignment vertical="center" wrapText="1"/>
    </xf>
    <xf numFmtId="0" fontId="1" fillId="3" borderId="0" xfId="0" applyFont="1" applyFill="1"/>
    <xf numFmtId="0" fontId="0" fillId="3" borderId="0" xfId="0" applyFill="1"/>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2" fontId="7" fillId="3" borderId="1" xfId="0" applyNumberFormat="1" applyFont="1" applyFill="1" applyBorder="1" applyAlignment="1">
      <alignment horizontal="center" vertical="center" wrapText="1"/>
    </xf>
    <xf numFmtId="2" fontId="8" fillId="6" borderId="1" xfId="0" applyNumberFormat="1" applyFont="1" applyFill="1" applyBorder="1" applyAlignment="1">
      <alignment horizontal="center" vertical="center" wrapText="1"/>
    </xf>
    <xf numFmtId="0" fontId="0" fillId="3" borderId="0" xfId="0" applyFill="1" applyAlignment="1">
      <alignment vertical="center" wrapText="1"/>
    </xf>
    <xf numFmtId="0" fontId="1" fillId="3" borderId="0" xfId="0" applyFont="1" applyFill="1" applyAlignment="1">
      <alignment horizontal="left" vertical="center" wrapText="1"/>
    </xf>
    <xf numFmtId="0" fontId="0" fillId="3" borderId="0" xfId="0" applyFill="1" applyAlignment="1">
      <alignment horizontal="left" vertical="center" wrapText="1"/>
    </xf>
    <xf numFmtId="0" fontId="0" fillId="2" borderId="1" xfId="0" applyFill="1" applyBorder="1" applyAlignment="1">
      <alignment horizontal="left" vertical="center" wrapText="1"/>
    </xf>
    <xf numFmtId="0" fontId="9" fillId="9" borderId="0" xfId="0" applyFont="1" applyFill="1" applyAlignment="1">
      <alignment vertical="center" wrapText="1"/>
    </xf>
    <xf numFmtId="0" fontId="0" fillId="2" borderId="0" xfId="0" applyFill="1"/>
    <xf numFmtId="0" fontId="10" fillId="2" borderId="0" xfId="0" applyFont="1" applyFill="1" applyAlignment="1">
      <alignment vertical="center" wrapText="1"/>
    </xf>
    <xf numFmtId="167" fontId="1" fillId="4" borderId="1" xfId="1" applyNumberFormat="1" applyFont="1" applyFill="1" applyBorder="1" applyAlignment="1" applyProtection="1">
      <alignment horizontal="center" vertical="center" wrapText="1"/>
    </xf>
    <xf numFmtId="167" fontId="1" fillId="4" borderId="1" xfId="1" applyNumberFormat="1" applyFont="1" applyFill="1" applyBorder="1" applyAlignment="1" applyProtection="1">
      <alignment horizontal="center"/>
    </xf>
    <xf numFmtId="2" fontId="17" fillId="3" borderId="1" xfId="0" applyNumberFormat="1" applyFont="1" applyFill="1" applyBorder="1" applyAlignment="1">
      <alignment horizontal="center" vertical="center" wrapText="1"/>
    </xf>
    <xf numFmtId="2" fontId="18" fillId="6" borderId="1" xfId="0"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20" fillId="10" borderId="9" xfId="0" applyFont="1" applyFill="1" applyBorder="1" applyAlignment="1">
      <alignment vertical="center" wrapText="1"/>
    </xf>
    <xf numFmtId="0" fontId="0" fillId="2" borderId="0" xfId="0" applyFill="1" applyAlignment="1">
      <alignment horizontal="left" vertical="center" wrapText="1"/>
    </xf>
    <xf numFmtId="0" fontId="20" fillId="10" borderId="12" xfId="0" applyFont="1" applyFill="1" applyBorder="1" applyAlignment="1">
      <alignment vertical="center" wrapText="1"/>
    </xf>
    <xf numFmtId="2" fontId="0" fillId="2" borderId="1" xfId="0" applyNumberFormat="1" applyFill="1" applyBorder="1" applyAlignment="1">
      <alignment horizontal="center" vertical="center" wrapText="1"/>
    </xf>
    <xf numFmtId="165" fontId="1" fillId="4" borderId="1" xfId="1" applyFont="1" applyFill="1" applyBorder="1" applyAlignment="1" applyProtection="1">
      <alignment horizontal="center" vertical="center" wrapText="1"/>
    </xf>
    <xf numFmtId="168" fontId="17" fillId="3" borderId="1" xfId="0" applyNumberFormat="1" applyFont="1" applyFill="1" applyBorder="1" applyAlignment="1">
      <alignment horizontal="center" vertical="center" wrapText="1"/>
    </xf>
    <xf numFmtId="168" fontId="18" fillId="6" borderId="1" xfId="0" applyNumberFormat="1" applyFont="1" applyFill="1" applyBorder="1" applyAlignment="1">
      <alignment horizontal="center" vertical="center" wrapText="1"/>
    </xf>
    <xf numFmtId="168" fontId="0" fillId="2" borderId="1" xfId="0" applyNumberFormat="1" applyFill="1" applyBorder="1" applyAlignment="1" applyProtection="1">
      <alignment horizontal="center" vertical="center" wrapText="1"/>
      <protection locked="0"/>
    </xf>
    <xf numFmtId="168" fontId="1" fillId="4" borderId="1" xfId="1" applyNumberFormat="1" applyFont="1" applyFill="1" applyBorder="1" applyAlignment="1" applyProtection="1">
      <alignment horizontal="center" vertical="center" wrapText="1"/>
    </xf>
    <xf numFmtId="168" fontId="7" fillId="3" borderId="1" xfId="0" applyNumberFormat="1" applyFont="1" applyFill="1" applyBorder="1" applyAlignment="1">
      <alignment horizontal="center" vertical="center" wrapText="1"/>
    </xf>
    <xf numFmtId="168" fontId="8" fillId="6" borderId="1" xfId="0" applyNumberFormat="1" applyFont="1" applyFill="1" applyBorder="1" applyAlignment="1">
      <alignment horizontal="center" vertical="center" wrapText="1"/>
    </xf>
    <xf numFmtId="37" fontId="1" fillId="4" borderId="1" xfId="1" applyNumberFormat="1" applyFont="1" applyFill="1" applyBorder="1" applyAlignment="1" applyProtection="1">
      <alignment horizontal="center" vertical="center" wrapText="1"/>
    </xf>
    <xf numFmtId="1" fontId="7" fillId="3" borderId="1" xfId="0" applyNumberFormat="1" applyFont="1" applyFill="1" applyBorder="1" applyAlignment="1">
      <alignment horizontal="center" vertical="center" wrapText="1"/>
    </xf>
    <xf numFmtId="2" fontId="1" fillId="4" borderId="1" xfId="1" applyNumberFormat="1" applyFont="1" applyFill="1" applyBorder="1" applyAlignment="1" applyProtection="1">
      <alignment horizontal="center"/>
    </xf>
    <xf numFmtId="2" fontId="1" fillId="4" borderId="1" xfId="1" applyNumberFormat="1" applyFont="1" applyFill="1" applyBorder="1" applyAlignment="1" applyProtection="1">
      <alignment horizontal="center" vertical="center" wrapText="1"/>
    </xf>
    <xf numFmtId="0" fontId="3" fillId="2" borderId="0" xfId="0" applyFont="1" applyFill="1" applyAlignment="1">
      <alignment horizontal="center" vertical="center" wrapText="1"/>
    </xf>
    <xf numFmtId="0" fontId="6" fillId="2" borderId="0" xfId="0" applyFont="1" applyFill="1" applyAlignment="1">
      <alignment horizontal="left" vertical="center" wrapText="1"/>
    </xf>
    <xf numFmtId="0" fontId="0" fillId="2" borderId="3" xfId="0" applyFill="1" applyBorder="1" applyAlignment="1" applyProtection="1">
      <alignment horizontal="left"/>
      <protection locked="0"/>
    </xf>
    <xf numFmtId="0" fontId="5" fillId="2" borderId="0" xfId="0" applyFont="1" applyFill="1" applyAlignment="1">
      <alignment horizontal="center" vertical="top"/>
    </xf>
    <xf numFmtId="0" fontId="8" fillId="6"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9" fillId="9" borderId="0" xfId="0" applyFont="1" applyFill="1" applyAlignment="1">
      <alignment horizontal="left"/>
    </xf>
    <xf numFmtId="0" fontId="3" fillId="2" borderId="0" xfId="0" applyFont="1" applyFill="1"/>
    <xf numFmtId="0" fontId="10" fillId="2" borderId="0" xfId="0" applyFont="1" applyFill="1"/>
    <xf numFmtId="0" fontId="9" fillId="2" borderId="0" xfId="0" applyFont="1" applyFill="1" applyAlignment="1">
      <alignment horizontal="center"/>
    </xf>
    <xf numFmtId="0" fontId="9" fillId="2" borderId="0" xfId="0" applyFont="1" applyFill="1" applyAlignment="1">
      <alignment vertical="top" wrapText="1"/>
    </xf>
    <xf numFmtId="0" fontId="9" fillId="2" borderId="0" xfId="0" applyFont="1" applyFill="1" applyAlignment="1">
      <alignment horizontal="left" vertical="top" wrapText="1"/>
    </xf>
    <xf numFmtId="0" fontId="13" fillId="2" borderId="0" xfId="0" applyFont="1" applyFill="1"/>
    <xf numFmtId="0" fontId="10" fillId="2" borderId="0" xfId="0" applyFont="1" applyFill="1" applyAlignment="1">
      <alignment horizontal="center" vertical="top" wrapText="1"/>
    </xf>
    <xf numFmtId="0" fontId="10" fillId="2" borderId="0" xfId="0" applyFont="1" applyFill="1" applyAlignment="1">
      <alignment horizontal="left" vertical="center"/>
    </xf>
    <xf numFmtId="0" fontId="10" fillId="2" borderId="0" xfId="0" applyFont="1" applyFill="1" applyAlignment="1">
      <alignment horizontal="center" vertical="top"/>
    </xf>
    <xf numFmtId="0" fontId="10" fillId="2" borderId="0" xfId="0" applyFont="1" applyFill="1" applyAlignment="1">
      <alignment vertical="top"/>
    </xf>
    <xf numFmtId="0" fontId="10" fillId="2" borderId="0" xfId="0" applyFont="1" applyFill="1" applyAlignment="1">
      <alignment horizontal="left" vertical="top"/>
    </xf>
    <xf numFmtId="0" fontId="10" fillId="2" borderId="1" xfId="0" applyFont="1" applyFill="1" applyBorder="1" applyAlignment="1">
      <alignment horizontal="center" vertical="center"/>
    </xf>
    <xf numFmtId="49" fontId="10" fillId="2" borderId="1" xfId="0" applyNumberFormat="1" applyFont="1" applyFill="1" applyBorder="1" applyAlignment="1">
      <alignment horizontal="center" vertical="center"/>
    </xf>
    <xf numFmtId="0" fontId="10" fillId="2" borderId="0" xfId="0" applyFont="1" applyFill="1" applyAlignment="1">
      <alignment vertical="top" wrapText="1"/>
    </xf>
    <xf numFmtId="166" fontId="10" fillId="2" borderId="0" xfId="0" applyNumberFormat="1" applyFont="1" applyFill="1" applyAlignment="1">
      <alignment vertical="top" wrapText="1"/>
    </xf>
    <xf numFmtId="0" fontId="0" fillId="0" borderId="0" xfId="0" applyAlignment="1">
      <alignment vertical="center" wrapText="1"/>
    </xf>
    <xf numFmtId="0" fontId="2" fillId="2" borderId="0" xfId="0" applyFont="1" applyFill="1" applyAlignment="1">
      <alignment vertical="center" wrapText="1"/>
    </xf>
    <xf numFmtId="0" fontId="5" fillId="2" borderId="0" xfId="0" applyFont="1" applyFill="1" applyAlignment="1">
      <alignment horizontal="left"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0" xfId="0" applyFont="1" applyFill="1" applyAlignment="1">
      <alignment horizontal="center" vertical="top"/>
    </xf>
    <xf numFmtId="0" fontId="0" fillId="2" borderId="0" xfId="0" applyFill="1" applyAlignment="1">
      <alignment horizontal="left"/>
    </xf>
    <xf numFmtId="0" fontId="1" fillId="2" borderId="0" xfId="0" applyFont="1" applyFill="1" applyAlignment="1">
      <alignment horizontal="left"/>
    </xf>
    <xf numFmtId="0" fontId="1" fillId="2" borderId="0" xfId="0" applyFont="1" applyFill="1"/>
    <xf numFmtId="0" fontId="0" fillId="2" borderId="3" xfId="0" applyFill="1" applyBorder="1" applyProtection="1">
      <protection locked="0"/>
    </xf>
    <xf numFmtId="0" fontId="0" fillId="9" borderId="0" xfId="0" applyFill="1" applyAlignment="1">
      <alignment vertical="center" wrapText="1"/>
    </xf>
    <xf numFmtId="0" fontId="0" fillId="9" borderId="0" xfId="0" applyFill="1"/>
    <xf numFmtId="0" fontId="1" fillId="4" borderId="1" xfId="0" applyFont="1" applyFill="1" applyBorder="1"/>
    <xf numFmtId="164" fontId="7" fillId="12" borderId="18" xfId="0" applyNumberFormat="1" applyFont="1" applyFill="1" applyBorder="1" applyAlignment="1" applyProtection="1">
      <alignment horizontal="center" vertical="center" wrapText="1"/>
      <protection locked="0"/>
    </xf>
    <xf numFmtId="164" fontId="7" fillId="12" borderId="1" xfId="0" applyNumberFormat="1" applyFont="1" applyFill="1" applyBorder="1" applyAlignment="1" applyProtection="1">
      <alignment horizontal="center" vertical="center" wrapText="1"/>
      <protection locked="0"/>
    </xf>
    <xf numFmtId="0" fontId="7" fillId="12" borderId="1" xfId="0" applyFont="1" applyFill="1" applyBorder="1" applyAlignment="1" applyProtection="1">
      <alignment horizontal="center" vertical="center" wrapText="1"/>
      <protection locked="0"/>
    </xf>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10" fillId="2" borderId="2" xfId="0" applyFont="1" applyFill="1" applyBorder="1" applyAlignment="1">
      <alignment horizontal="left" vertical="center" wrapText="1"/>
    </xf>
    <xf numFmtId="0" fontId="10" fillId="2" borderId="4"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3" fillId="2" borderId="0" xfId="0" applyFont="1" applyFill="1" applyAlignment="1">
      <alignment horizontal="center" vertical="center" wrapText="1"/>
    </xf>
    <xf numFmtId="0" fontId="10" fillId="2" borderId="0" xfId="0" applyFont="1" applyFill="1" applyAlignment="1">
      <alignment horizontal="left" vertical="top"/>
    </xf>
    <xf numFmtId="166" fontId="10" fillId="2" borderId="0" xfId="0" applyNumberFormat="1" applyFont="1" applyFill="1" applyAlignment="1">
      <alignment horizontal="left" vertical="top" wrapText="1"/>
    </xf>
    <xf numFmtId="0" fontId="20" fillId="10" borderId="10" xfId="0" applyFont="1" applyFill="1" applyBorder="1" applyAlignment="1">
      <alignment vertical="center" wrapText="1"/>
    </xf>
    <xf numFmtId="0" fontId="22" fillId="2" borderId="10" xfId="2" applyFill="1" applyBorder="1" applyAlignment="1" applyProtection="1">
      <alignment horizontal="center" vertical="center" wrapText="1"/>
    </xf>
    <xf numFmtId="0" fontId="22" fillId="2" borderId="11" xfId="2" applyFill="1" applyBorder="1" applyAlignment="1" applyProtection="1">
      <alignment horizontal="center" vertical="center" wrapText="1"/>
    </xf>
    <xf numFmtId="0" fontId="20" fillId="10" borderId="6" xfId="0" applyFont="1" applyFill="1" applyBorder="1" applyAlignment="1">
      <alignment horizontal="left" vertical="center" wrapText="1"/>
    </xf>
    <xf numFmtId="0" fontId="20" fillId="10"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0" fillId="10" borderId="0" xfId="0" applyFont="1" applyFill="1" applyAlignment="1">
      <alignment horizontal="left" vertical="center"/>
    </xf>
    <xf numFmtId="0" fontId="22" fillId="2" borderId="0" xfId="2" applyFill="1" applyBorder="1" applyAlignment="1" applyProtection="1">
      <alignment horizontal="center" vertical="center" wrapText="1"/>
    </xf>
    <xf numFmtId="0" fontId="22" fillId="2" borderId="13" xfId="2" applyFill="1" applyBorder="1" applyAlignment="1" applyProtection="1">
      <alignment horizontal="center" vertical="center" wrapText="1"/>
    </xf>
    <xf numFmtId="0" fontId="20" fillId="10" borderId="10" xfId="0" applyFont="1" applyFill="1" applyBorder="1" applyAlignment="1">
      <alignment horizontal="left" vertical="center"/>
    </xf>
    <xf numFmtId="0" fontId="19" fillId="2" borderId="0" xfId="0" applyFont="1" applyFill="1" applyAlignment="1">
      <alignment horizontal="center" vertical="center" wrapText="1"/>
    </xf>
    <xf numFmtId="0" fontId="6" fillId="2" borderId="0" xfId="0" applyFont="1" applyFill="1" applyAlignment="1">
      <alignment horizontal="left" vertical="center" wrapText="1"/>
    </xf>
    <xf numFmtId="0" fontId="3" fillId="11" borderId="0" xfId="0" applyFont="1" applyFill="1" applyAlignment="1">
      <alignment horizontal="center" vertical="center" wrapText="1"/>
    </xf>
    <xf numFmtId="0" fontId="5" fillId="5" borderId="0" xfId="0" applyFont="1" applyFill="1" applyAlignment="1">
      <alignment horizontal="left" vertical="center" wrapText="1"/>
    </xf>
    <xf numFmtId="0" fontId="10" fillId="5" borderId="0" xfId="0" applyFont="1" applyFill="1" applyAlignment="1" applyProtection="1">
      <alignment horizontal="center" vertical="center" wrapText="1"/>
      <protection locked="0"/>
    </xf>
    <xf numFmtId="0" fontId="10" fillId="5" borderId="0" xfId="0" applyFont="1" applyFill="1" applyAlignment="1" applyProtection="1">
      <alignment vertical="center" wrapText="1"/>
      <protection locked="0"/>
    </xf>
    <xf numFmtId="0" fontId="22" fillId="5" borderId="0" xfId="2" applyFill="1" applyBorder="1" applyAlignment="1" applyProtection="1">
      <alignment vertical="center" wrapText="1"/>
      <protection locked="0"/>
    </xf>
    <xf numFmtId="0" fontId="0" fillId="2" borderId="0" xfId="0" applyFill="1" applyAlignment="1">
      <alignment vertical="center" wrapText="1"/>
    </xf>
    <xf numFmtId="0" fontId="0" fillId="2" borderId="0" xfId="0" applyFill="1" applyAlignment="1">
      <alignment horizontal="center" vertical="center" wrapText="1"/>
    </xf>
    <xf numFmtId="0" fontId="11" fillId="5" borderId="0" xfId="0" applyFont="1" applyFill="1" applyAlignment="1">
      <alignment horizontal="left" vertical="center" wrapText="1"/>
    </xf>
    <xf numFmtId="0" fontId="11" fillId="5" borderId="0" xfId="0" applyFont="1" applyFill="1" applyAlignment="1" applyProtection="1">
      <alignment horizontal="center" vertical="center"/>
      <protection locked="0"/>
    </xf>
    <xf numFmtId="0" fontId="5" fillId="2" borderId="0" xfId="0" applyFont="1" applyFill="1" applyAlignment="1">
      <alignment horizontal="center" vertical="top"/>
    </xf>
    <xf numFmtId="0" fontId="1" fillId="4" borderId="1" xfId="0" applyFont="1" applyFill="1" applyBorder="1" applyAlignment="1">
      <alignment horizontal="center" vertical="center" wrapText="1"/>
    </xf>
    <xf numFmtId="0" fontId="0" fillId="2" borderId="3" xfId="0" applyFill="1" applyBorder="1" applyAlignment="1" applyProtection="1">
      <alignment horizontal="left"/>
      <protection locked="0"/>
    </xf>
    <xf numFmtId="0" fontId="1" fillId="7" borderId="14" xfId="0" applyFont="1" applyFill="1" applyBorder="1" applyAlignment="1">
      <alignment horizontal="center" vertical="center" wrapText="1"/>
    </xf>
    <xf numFmtId="0" fontId="1" fillId="7" borderId="0" xfId="0" applyFont="1" applyFill="1" applyAlignment="1">
      <alignment horizontal="center" vertical="center" wrapText="1"/>
    </xf>
    <xf numFmtId="0" fontId="1" fillId="4" borderId="15"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0" fillId="2" borderId="5" xfId="0" applyFill="1" applyBorder="1" applyAlignment="1" applyProtection="1">
      <alignment horizontal="left"/>
      <protection locked="0"/>
    </xf>
    <xf numFmtId="0" fontId="1" fillId="2" borderId="0" xfId="0" applyFont="1" applyFill="1" applyAlignment="1">
      <alignment horizontal="left"/>
    </xf>
    <xf numFmtId="14" fontId="0" fillId="2" borderId="5" xfId="0" applyNumberFormat="1" applyFill="1" applyBorder="1" applyAlignment="1" applyProtection="1">
      <alignment horizontal="left"/>
      <protection locked="0"/>
    </xf>
    <xf numFmtId="0" fontId="1" fillId="7" borderId="17" xfId="0" applyFont="1" applyFill="1" applyBorder="1" applyAlignment="1">
      <alignment horizontal="center" vertical="center" wrapText="1"/>
    </xf>
    <xf numFmtId="0" fontId="1" fillId="7" borderId="5" xfId="0" applyFont="1" applyFill="1" applyBorder="1" applyAlignment="1">
      <alignment horizontal="center" vertical="center" wrapText="1"/>
    </xf>
    <xf numFmtId="14" fontId="23" fillId="2" borderId="5" xfId="0" applyNumberFormat="1" applyFont="1" applyFill="1" applyBorder="1" applyAlignment="1" applyProtection="1">
      <alignment horizontal="left"/>
      <protection locked="0"/>
    </xf>
    <xf numFmtId="0" fontId="1" fillId="4" borderId="1" xfId="0" applyFont="1" applyFill="1" applyBorder="1" applyAlignment="1">
      <alignment horizontal="center"/>
    </xf>
    <xf numFmtId="0" fontId="0" fillId="0" borderId="3" xfId="0" applyBorder="1" applyAlignment="1" applyProtection="1">
      <alignment horizontal="left"/>
      <protection locked="0"/>
    </xf>
    <xf numFmtId="0" fontId="5" fillId="3" borderId="0" xfId="0" applyFont="1" applyFill="1" applyAlignment="1">
      <alignment horizontal="center"/>
    </xf>
    <xf numFmtId="0" fontId="8" fillId="6" borderId="2"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9" fillId="9" borderId="0" xfId="0" applyFont="1" applyFill="1" applyAlignment="1">
      <alignment horizontal="left"/>
    </xf>
    <xf numFmtId="0" fontId="1" fillId="9" borderId="3" xfId="0" applyFont="1" applyFill="1" applyBorder="1" applyAlignment="1" applyProtection="1">
      <alignment horizontal="left"/>
      <protection locked="0"/>
    </xf>
    <xf numFmtId="0" fontId="8" fillId="6" borderId="1" xfId="0" applyFont="1" applyFill="1" applyBorder="1" applyAlignment="1">
      <alignment horizontal="center" vertical="center" wrapText="1"/>
    </xf>
    <xf numFmtId="0" fontId="9" fillId="9" borderId="0" xfId="0" applyFont="1" applyFill="1" applyAlignment="1">
      <alignment horizontal="left" vertical="center" wrapText="1"/>
    </xf>
    <xf numFmtId="0" fontId="10" fillId="9" borderId="5" xfId="0" applyFont="1" applyFill="1" applyBorder="1" applyAlignment="1">
      <alignment horizontal="left" vertical="center" wrapText="1"/>
    </xf>
    <xf numFmtId="0" fontId="12" fillId="8" borderId="1" xfId="0" applyFont="1" applyFill="1" applyBorder="1" applyAlignment="1">
      <alignment horizontal="center" vertical="center" wrapText="1"/>
    </xf>
    <xf numFmtId="0" fontId="5" fillId="3" borderId="0" xfId="0" applyFont="1" applyFill="1" applyAlignment="1">
      <alignment horizontal="center" vertical="center" wrapText="1"/>
    </xf>
  </cellXfs>
  <cellStyles count="3">
    <cellStyle name="Hipervínculo" xfId="2" builtinId="8"/>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'363302'!$B$12:$B$13</c:f>
              <c:strCache>
                <c:ptCount val="2"/>
                <c:pt idx="0">
                  <c:v>Energía     (kWh)</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'363302'!$B$14:$B$25</c:f>
              <c:numCache>
                <c:formatCode>General</c:formatCode>
                <c:ptCount val="12"/>
                <c:pt idx="0">
                  <c:v>403</c:v>
                </c:pt>
                <c:pt idx="1">
                  <c:v>361</c:v>
                </c:pt>
                <c:pt idx="2">
                  <c:v>345</c:v>
                </c:pt>
                <c:pt idx="3">
                  <c:v>322</c:v>
                </c:pt>
                <c:pt idx="4">
                  <c:v>350</c:v>
                </c:pt>
                <c:pt idx="5">
                  <c:v>349</c:v>
                </c:pt>
                <c:pt idx="6">
                  <c:v>387</c:v>
                </c:pt>
                <c:pt idx="7">
                  <c:v>463</c:v>
                </c:pt>
                <c:pt idx="8">
                  <c:v>502</c:v>
                </c:pt>
                <c:pt idx="9">
                  <c:v>466</c:v>
                </c:pt>
                <c:pt idx="10">
                  <c:v>459</c:v>
                </c:pt>
                <c:pt idx="11">
                  <c:v>375</c:v>
                </c:pt>
              </c:numCache>
            </c:numRef>
          </c:val>
          <c:extLst>
            <c:ext xmlns:c16="http://schemas.microsoft.com/office/drawing/2014/chart" uri="{C3380CC4-5D6E-409C-BE32-E72D297353CC}">
              <c16:uniqueId val="{00000000-3EC0-4781-98A3-CEA41D6C4551}"/>
            </c:ext>
          </c:extLst>
        </c:ser>
        <c:dLbls>
          <c:showLegendKey val="0"/>
          <c:showVal val="0"/>
          <c:showCatName val="0"/>
          <c:showSerName val="0"/>
          <c:showPercent val="0"/>
          <c:showBubbleSize val="0"/>
        </c:dLbls>
        <c:gapWidth val="150"/>
        <c:overlap val="100"/>
        <c:axId val="418142776"/>
        <c:axId val="418141080"/>
      </c:barChart>
      <c:catAx>
        <c:axId val="418142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41080"/>
        <c:crosses val="autoZero"/>
        <c:auto val="1"/>
        <c:lblAlgn val="ctr"/>
        <c:lblOffset val="100"/>
        <c:noMultiLvlLbl val="0"/>
      </c:catAx>
      <c:valAx>
        <c:axId val="418141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2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56-4527-ADDD-D092D60024BB}"/>
            </c:ext>
          </c:extLst>
        </c:ser>
        <c:dLbls>
          <c:showLegendKey val="0"/>
          <c:showVal val="0"/>
          <c:showCatName val="0"/>
          <c:showSerName val="0"/>
          <c:showPercent val="0"/>
          <c:showBubbleSize val="0"/>
        </c:dLbls>
        <c:gapWidth val="150"/>
        <c:overlap val="100"/>
        <c:axId val="418145320"/>
        <c:axId val="418197472"/>
      </c:barChart>
      <c:catAx>
        <c:axId val="418145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7472"/>
        <c:crosses val="autoZero"/>
        <c:auto val="1"/>
        <c:lblAlgn val="ctr"/>
        <c:lblOffset val="100"/>
        <c:noMultiLvlLbl val="0"/>
      </c:catAx>
      <c:valAx>
        <c:axId val="41819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5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0B-4671-9120-E73571144E03}"/>
            </c:ext>
          </c:extLst>
        </c:ser>
        <c:dLbls>
          <c:showLegendKey val="0"/>
          <c:showVal val="0"/>
          <c:showCatName val="0"/>
          <c:showSerName val="0"/>
          <c:showPercent val="0"/>
          <c:showBubbleSize val="0"/>
        </c:dLbls>
        <c:gapWidth val="150"/>
        <c:overlap val="100"/>
        <c:axId val="493469656"/>
        <c:axId val="493470080"/>
      </c:barChart>
      <c:catAx>
        <c:axId val="493469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0080"/>
        <c:crosses val="autoZero"/>
        <c:auto val="1"/>
        <c:lblAlgn val="ctr"/>
        <c:lblOffset val="100"/>
        <c:noMultiLvlLbl val="0"/>
      </c:catAx>
      <c:valAx>
        <c:axId val="493470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9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228</c:v>
                </c:pt>
                <c:pt idx="1">
                  <c:v>1271</c:v>
                </c:pt>
                <c:pt idx="2">
                  <c:v>2153</c:v>
                </c:pt>
                <c:pt idx="3">
                  <c:v>2900</c:v>
                </c:pt>
                <c:pt idx="4">
                  <c:v>275</c:v>
                </c:pt>
                <c:pt idx="5">
                  <c:v>146</c:v>
                </c:pt>
                <c:pt idx="6">
                  <c:v>982</c:v>
                </c:pt>
                <c:pt idx="7">
                  <c:v>1945</c:v>
                </c:pt>
                <c:pt idx="8">
                  <c:v>535</c:v>
                </c:pt>
                <c:pt idx="9">
                  <c:v>1167</c:v>
                </c:pt>
                <c:pt idx="10">
                  <c:v>839</c:v>
                </c:pt>
                <c:pt idx="11">
                  <c:v>1124</c:v>
                </c:pt>
              </c:numCache>
            </c:numRef>
          </c:val>
          <c:extLst>
            <c:ext xmlns:c16="http://schemas.microsoft.com/office/drawing/2014/chart" uri="{C3380CC4-5D6E-409C-BE32-E72D297353CC}">
              <c16:uniqueId val="{00000000-1C9C-44D4-A93F-3584DDA619B9}"/>
            </c:ext>
          </c:extLst>
        </c:ser>
        <c:dLbls>
          <c:showLegendKey val="0"/>
          <c:showVal val="0"/>
          <c:showCatName val="0"/>
          <c:showSerName val="0"/>
          <c:showPercent val="0"/>
          <c:showBubbleSize val="0"/>
        </c:dLbls>
        <c:gapWidth val="150"/>
        <c:overlap val="100"/>
        <c:axId val="493472200"/>
        <c:axId val="493472624"/>
      </c:barChart>
      <c:catAx>
        <c:axId val="493472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2624"/>
        <c:crosses val="autoZero"/>
        <c:auto val="1"/>
        <c:lblAlgn val="ctr"/>
        <c:lblOffset val="100"/>
        <c:noMultiLvlLbl val="0"/>
      </c:catAx>
      <c:valAx>
        <c:axId val="493472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2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numCache>
            </c:numRef>
          </c:val>
          <c:extLst>
            <c:ext xmlns:c16="http://schemas.microsoft.com/office/drawing/2014/chart" uri="{C3380CC4-5D6E-409C-BE32-E72D297353CC}">
              <c16:uniqueId val="{00000000-2686-4280-B681-FAD31D7ED7E3}"/>
            </c:ext>
          </c:extLst>
        </c:ser>
        <c:dLbls>
          <c:showLegendKey val="0"/>
          <c:showVal val="0"/>
          <c:showCatName val="0"/>
          <c:showSerName val="0"/>
          <c:showPercent val="0"/>
          <c:showBubbleSize val="0"/>
        </c:dLbls>
        <c:gapWidth val="150"/>
        <c:overlap val="100"/>
        <c:axId val="493473472"/>
        <c:axId val="493473896"/>
      </c:barChart>
      <c:catAx>
        <c:axId val="493473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3896"/>
        <c:crosses val="autoZero"/>
        <c:auto val="1"/>
        <c:lblAlgn val="ctr"/>
        <c:lblOffset val="100"/>
        <c:noMultiLvlLbl val="0"/>
      </c:catAx>
      <c:valAx>
        <c:axId val="493473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3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17034</c:v>
                </c:pt>
                <c:pt idx="1">
                  <c:v>100364</c:v>
                </c:pt>
                <c:pt idx="2">
                  <c:v>169496</c:v>
                </c:pt>
                <c:pt idx="3" formatCode="&quot;₡&quot;#,##0">
                  <c:v>245663</c:v>
                </c:pt>
                <c:pt idx="4" formatCode="&quot;₡&quot;#,##0">
                  <c:v>22001</c:v>
                </c:pt>
                <c:pt idx="5" formatCode="&quot;₡&quot;#,##0">
                  <c:v>11680</c:v>
                </c:pt>
                <c:pt idx="6" formatCode="&quot;₡&quot;#,##0">
                  <c:v>75467</c:v>
                </c:pt>
                <c:pt idx="7" formatCode="&quot;₡&quot;#,##0">
                  <c:v>139864</c:v>
                </c:pt>
                <c:pt idx="8" formatCode="&quot;₡&quot;#,##0">
                  <c:v>38534</c:v>
                </c:pt>
                <c:pt idx="9" formatCode="&quot;₡&quot;#,##0">
                  <c:v>80169</c:v>
                </c:pt>
                <c:pt idx="10" formatCode="&quot;₡&quot;#,##0">
                  <c:v>52518</c:v>
                </c:pt>
                <c:pt idx="11" formatCode="&quot;₡&quot;#,##0">
                  <c:v>70358</c:v>
                </c:pt>
              </c:numCache>
            </c:numRef>
          </c:val>
          <c:extLst>
            <c:ext xmlns:c16="http://schemas.microsoft.com/office/drawing/2014/chart" uri="{C3380CC4-5D6E-409C-BE32-E72D297353CC}">
              <c16:uniqueId val="{00000000-7BB7-450C-BF4B-3A5709303AB2}"/>
            </c:ext>
          </c:extLst>
        </c:ser>
        <c:dLbls>
          <c:showLegendKey val="0"/>
          <c:showVal val="0"/>
          <c:showCatName val="0"/>
          <c:showSerName val="0"/>
          <c:showPercent val="0"/>
          <c:showBubbleSize val="0"/>
        </c:dLbls>
        <c:gapWidth val="150"/>
        <c:overlap val="100"/>
        <c:axId val="493474744"/>
        <c:axId val="493475168"/>
      </c:barChart>
      <c:catAx>
        <c:axId val="493474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5168"/>
        <c:crosses val="autoZero"/>
        <c:auto val="1"/>
        <c:lblAlgn val="ctr"/>
        <c:lblOffset val="100"/>
        <c:noMultiLvlLbl val="0"/>
      </c:catAx>
      <c:valAx>
        <c:axId val="493475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4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5.0562171512208098E-2</c:v>
                </c:pt>
                <c:pt idx="1">
                  <c:v>0.28186192978954605</c:v>
                </c:pt>
                <c:pt idx="2">
                  <c:v>0.47745769853414055</c:v>
                </c:pt>
                <c:pt idx="3">
                  <c:v>0.64311533940966448</c:v>
                </c:pt>
                <c:pt idx="4">
                  <c:v>6.0985075288847487E-2</c:v>
                </c:pt>
                <c:pt idx="5">
                  <c:v>3.2377530880624485E-2</c:v>
                </c:pt>
                <c:pt idx="6">
                  <c:v>0.13141870642238668</c:v>
                </c:pt>
                <c:pt idx="7">
                  <c:v>0.26029468838242575</c:v>
                </c:pt>
                <c:pt idx="8">
                  <c:v>7.159776775557726E-2</c:v>
                </c:pt>
                <c:pt idx="9">
                  <c:v>0.15617681302945546</c:v>
                </c:pt>
                <c:pt idx="10">
                  <c:v>0.11228135915313893</c:v>
                </c:pt>
                <c:pt idx="11">
                  <c:v>0.15042222608835298</c:v>
                </c:pt>
              </c:numCache>
            </c:numRef>
          </c:val>
          <c:extLst>
            <c:ext xmlns:c16="http://schemas.microsoft.com/office/drawing/2014/chart" uri="{C3380CC4-5D6E-409C-BE32-E72D297353CC}">
              <c16:uniqueId val="{00000000-7C13-4A4E-A7BD-3886BFBC19A1}"/>
            </c:ext>
          </c:extLst>
        </c:ser>
        <c:dLbls>
          <c:showLegendKey val="0"/>
          <c:showVal val="0"/>
          <c:showCatName val="0"/>
          <c:showSerName val="0"/>
          <c:showPercent val="0"/>
          <c:showBubbleSize val="0"/>
        </c:dLbls>
        <c:gapWidth val="150"/>
        <c:overlap val="100"/>
        <c:axId val="493476016"/>
        <c:axId val="493476440"/>
      </c:barChart>
      <c:catAx>
        <c:axId val="493476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6440"/>
        <c:crosses val="autoZero"/>
        <c:auto val="1"/>
        <c:lblAlgn val="ctr"/>
        <c:lblOffset val="100"/>
        <c:noMultiLvlLbl val="0"/>
      </c:catAx>
      <c:valAx>
        <c:axId val="493476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6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AE-482B-9BCF-1E9DF0C2D4E5}"/>
            </c:ext>
          </c:extLst>
        </c:ser>
        <c:dLbls>
          <c:showLegendKey val="0"/>
          <c:showVal val="0"/>
          <c:showCatName val="0"/>
          <c:showSerName val="0"/>
          <c:showPercent val="0"/>
          <c:showBubbleSize val="0"/>
        </c:dLbls>
        <c:gapWidth val="150"/>
        <c:overlap val="100"/>
        <c:axId val="493477288"/>
        <c:axId val="493477712"/>
      </c:barChart>
      <c:catAx>
        <c:axId val="493477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77712"/>
        <c:crosses val="autoZero"/>
        <c:auto val="1"/>
        <c:lblAlgn val="ctr"/>
        <c:lblOffset val="100"/>
        <c:noMultiLvlLbl val="0"/>
      </c:catAx>
      <c:valAx>
        <c:axId val="493477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7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'363339'!$B$12:$B$13</c:f>
              <c:strCache>
                <c:ptCount val="2"/>
                <c:pt idx="0">
                  <c:v>Energía     (kWh)</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6720</c:v>
                </c:pt>
                <c:pt idx="1">
                  <c:v>10140</c:v>
                </c:pt>
                <c:pt idx="2">
                  <c:v>12240</c:v>
                </c:pt>
                <c:pt idx="3">
                  <c:v>14100</c:v>
                </c:pt>
                <c:pt idx="4">
                  <c:v>16440</c:v>
                </c:pt>
                <c:pt idx="5">
                  <c:v>15240</c:v>
                </c:pt>
                <c:pt idx="6">
                  <c:v>9300</c:v>
                </c:pt>
                <c:pt idx="7">
                  <c:v>16200</c:v>
                </c:pt>
                <c:pt idx="8">
                  <c:v>18360</c:v>
                </c:pt>
                <c:pt idx="9">
                  <c:v>20340</c:v>
                </c:pt>
                <c:pt idx="10">
                  <c:v>20160</c:v>
                </c:pt>
                <c:pt idx="11">
                  <c:v>12780</c:v>
                </c:pt>
              </c:numCache>
            </c:numRef>
          </c:val>
          <c:extLst>
            <c:ext xmlns:c16="http://schemas.microsoft.com/office/drawing/2014/chart" uri="{C3380CC4-5D6E-409C-BE32-E72D297353CC}">
              <c16:uniqueId val="{00000000-74C2-4316-9720-B131F4F8B39D}"/>
            </c:ext>
          </c:extLst>
        </c:ser>
        <c:dLbls>
          <c:showLegendKey val="0"/>
          <c:showVal val="0"/>
          <c:showCatName val="0"/>
          <c:showSerName val="0"/>
          <c:showPercent val="0"/>
          <c:showBubbleSize val="0"/>
        </c:dLbls>
        <c:gapWidth val="150"/>
        <c:overlap val="100"/>
        <c:axId val="493480256"/>
        <c:axId val="493480680"/>
      </c:barChart>
      <c:catAx>
        <c:axId val="49348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0680"/>
        <c:crosses val="autoZero"/>
        <c:auto val="1"/>
        <c:lblAlgn val="ctr"/>
        <c:lblOffset val="100"/>
        <c:noMultiLvlLbl val="0"/>
      </c:catAx>
      <c:valAx>
        <c:axId val="49348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'363339'!$C$12:$C$13</c:f>
              <c:strCache>
                <c:ptCount val="2"/>
                <c:pt idx="0">
                  <c:v>Demanda máxima       (kW)</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numCache>
            </c:numRef>
          </c:val>
          <c:extLst>
            <c:ext xmlns:c16="http://schemas.microsoft.com/office/drawing/2014/chart" uri="{C3380CC4-5D6E-409C-BE32-E72D297353CC}">
              <c16:uniqueId val="{00000000-4650-4819-81F8-87DB6F4A5BEB}"/>
            </c:ext>
          </c:extLst>
        </c:ser>
        <c:dLbls>
          <c:showLegendKey val="0"/>
          <c:showVal val="0"/>
          <c:showCatName val="0"/>
          <c:showSerName val="0"/>
          <c:showPercent val="0"/>
          <c:showBubbleSize val="0"/>
        </c:dLbls>
        <c:gapWidth val="150"/>
        <c:overlap val="100"/>
        <c:axId val="493481528"/>
        <c:axId val="493481952"/>
      </c:barChart>
      <c:catAx>
        <c:axId val="49348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1952"/>
        <c:crosses val="autoZero"/>
        <c:auto val="1"/>
        <c:lblAlgn val="ctr"/>
        <c:lblOffset val="100"/>
        <c:noMultiLvlLbl val="0"/>
      </c:catAx>
      <c:valAx>
        <c:axId val="49348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'363339'!$D$12:$D$13</c:f>
              <c:strCache>
                <c:ptCount val="2"/>
                <c:pt idx="0">
                  <c:v>Importe             (¢)</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496473</c:v>
                </c:pt>
                <c:pt idx="1">
                  <c:v>772641</c:v>
                </c:pt>
                <c:pt idx="2">
                  <c:v>906230</c:v>
                </c:pt>
                <c:pt idx="3" formatCode="&quot;₡&quot;#,##0">
                  <c:v>1034924.36</c:v>
                </c:pt>
                <c:pt idx="4" formatCode="&quot;₡&quot;#,##0">
                  <c:v>1127396.77</c:v>
                </c:pt>
                <c:pt idx="5" formatCode="&quot;₡&quot;#,##0">
                  <c:v>1044433.23</c:v>
                </c:pt>
                <c:pt idx="6" formatCode="&quot;₡&quot;#,##0">
                  <c:v>653685.31999999995</c:v>
                </c:pt>
                <c:pt idx="7" formatCode="&quot;₡&quot;#,##0">
                  <c:v>1033583.12</c:v>
                </c:pt>
                <c:pt idx="8" formatCode="&quot;₡&quot;#,##0">
                  <c:v>1247252.94</c:v>
                </c:pt>
                <c:pt idx="9" formatCode="&quot;₡&quot;#,##0">
                  <c:v>1255704.2</c:v>
                </c:pt>
                <c:pt idx="10" formatCode="&quot;₡&quot;#,##0">
                  <c:v>1142865.9199999999</c:v>
                </c:pt>
                <c:pt idx="11" formatCode="&quot;₡&quot;#,##0">
                  <c:v>810518.95</c:v>
                </c:pt>
              </c:numCache>
            </c:numRef>
          </c:val>
          <c:extLst>
            <c:ext xmlns:c16="http://schemas.microsoft.com/office/drawing/2014/chart" uri="{C3380CC4-5D6E-409C-BE32-E72D297353CC}">
              <c16:uniqueId val="{00000000-1CB1-4E84-BC5B-157E355951F0}"/>
            </c:ext>
          </c:extLst>
        </c:ser>
        <c:dLbls>
          <c:showLegendKey val="0"/>
          <c:showVal val="0"/>
          <c:showCatName val="0"/>
          <c:showSerName val="0"/>
          <c:showPercent val="0"/>
          <c:showBubbleSize val="0"/>
        </c:dLbls>
        <c:gapWidth val="150"/>
        <c:overlap val="100"/>
        <c:axId val="493482800"/>
        <c:axId val="493483224"/>
      </c:barChart>
      <c:catAx>
        <c:axId val="493482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3224"/>
        <c:crosses val="autoZero"/>
        <c:auto val="1"/>
        <c:lblAlgn val="ctr"/>
        <c:lblOffset val="100"/>
        <c:noMultiLvlLbl val="0"/>
      </c:catAx>
      <c:valAx>
        <c:axId val="493483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2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'363339'!$G$13</c:f>
              <c:strCache>
                <c:ptCount val="1"/>
                <c:pt idx="0">
                  <c:v>Consumo de energía eléctrica por  empleado (kWh /Nº empleados)</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1.4902534761492914</c:v>
                </c:pt>
                <c:pt idx="1">
                  <c:v>2.248686048832413</c:v>
                </c:pt>
                <c:pt idx="2">
                  <c:v>2.7143902601290666</c:v>
                </c:pt>
                <c:pt idx="3">
                  <c:v>3.1268711329918166</c:v>
                </c:pt>
                <c:pt idx="4">
                  <c:v>3.6457986827223734</c:v>
                </c:pt>
                <c:pt idx="5">
                  <c:v>231.6175969662697</c:v>
                </c:pt>
                <c:pt idx="6">
                  <c:v>1.2445967105175113</c:v>
                </c:pt>
                <c:pt idx="7">
                  <c:v>2.1680071731595358</c:v>
                </c:pt>
                <c:pt idx="8">
                  <c:v>2.4570747962474742</c:v>
                </c:pt>
                <c:pt idx="9">
                  <c:v>2.7220534507447507</c:v>
                </c:pt>
                <c:pt idx="10">
                  <c:v>2.6979644821540889</c:v>
                </c:pt>
                <c:pt idx="11">
                  <c:v>1.7103167699369672</c:v>
                </c:pt>
              </c:numCache>
            </c:numRef>
          </c:val>
          <c:extLst>
            <c:ext xmlns:c16="http://schemas.microsoft.com/office/drawing/2014/chart" uri="{C3380CC4-5D6E-409C-BE32-E72D297353CC}">
              <c16:uniqueId val="{00000000-B9C4-4351-B971-64BE2A0BA533}"/>
            </c:ext>
          </c:extLst>
        </c:ser>
        <c:dLbls>
          <c:showLegendKey val="0"/>
          <c:showVal val="0"/>
          <c:showCatName val="0"/>
          <c:showSerName val="0"/>
          <c:showPercent val="0"/>
          <c:showBubbleSize val="0"/>
        </c:dLbls>
        <c:gapWidth val="150"/>
        <c:overlap val="100"/>
        <c:axId val="493484072"/>
        <c:axId val="493484496"/>
      </c:barChart>
      <c:catAx>
        <c:axId val="49348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4496"/>
        <c:crosses val="autoZero"/>
        <c:auto val="1"/>
        <c:lblAlgn val="ctr"/>
        <c:lblOffset val="100"/>
        <c:noMultiLvlLbl val="0"/>
      </c:catAx>
      <c:valAx>
        <c:axId val="49348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'363304'!$B$14:$B$25</c:f>
              <c:numCache>
                <c:formatCode>General</c:formatCode>
                <c:ptCount val="12"/>
                <c:pt idx="0">
                  <c:v>718</c:v>
                </c:pt>
                <c:pt idx="1">
                  <c:v>807</c:v>
                </c:pt>
                <c:pt idx="2">
                  <c:v>935</c:v>
                </c:pt>
                <c:pt idx="3">
                  <c:v>1072</c:v>
                </c:pt>
                <c:pt idx="4">
                  <c:v>1137</c:v>
                </c:pt>
                <c:pt idx="5">
                  <c:v>1193</c:v>
                </c:pt>
                <c:pt idx="6">
                  <c:v>1060</c:v>
                </c:pt>
                <c:pt idx="7">
                  <c:v>1035</c:v>
                </c:pt>
                <c:pt idx="8">
                  <c:v>1049</c:v>
                </c:pt>
                <c:pt idx="9">
                  <c:v>1326</c:v>
                </c:pt>
                <c:pt idx="10">
                  <c:v>1114</c:v>
                </c:pt>
                <c:pt idx="11">
                  <c:v>1031</c:v>
                </c:pt>
              </c:numCache>
            </c:numRef>
          </c:val>
          <c:extLst>
            <c:ext xmlns:c16="http://schemas.microsoft.com/office/drawing/2014/chart" uri="{C3380CC4-5D6E-409C-BE32-E72D297353CC}">
              <c16:uniqueId val="{00000000-62D9-467E-9F77-6B4DF9FABD15}"/>
            </c:ext>
          </c:extLst>
        </c:ser>
        <c:dLbls>
          <c:showLegendKey val="0"/>
          <c:showVal val="0"/>
          <c:showCatName val="0"/>
          <c:showSerName val="0"/>
          <c:showPercent val="0"/>
          <c:showBubbleSize val="0"/>
        </c:dLbls>
        <c:gapWidth val="150"/>
        <c:overlap val="100"/>
        <c:axId val="418198744"/>
        <c:axId val="418199168"/>
      </c:barChart>
      <c:catAx>
        <c:axId val="418198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9168"/>
        <c:crosses val="autoZero"/>
        <c:auto val="1"/>
        <c:lblAlgn val="ctr"/>
        <c:lblOffset val="100"/>
        <c:noMultiLvlLbl val="0"/>
      </c:catAx>
      <c:valAx>
        <c:axId val="418199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98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'363339'!$H$13</c:f>
              <c:strCache>
                <c:ptCount val="1"/>
                <c:pt idx="0">
                  <c:v>Consumo de energía eléctrica por área física        (kWh/ m2)</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75A-4BCE-A6AA-CB823E4C1BC7}"/>
            </c:ext>
          </c:extLst>
        </c:ser>
        <c:dLbls>
          <c:showLegendKey val="0"/>
          <c:showVal val="0"/>
          <c:showCatName val="0"/>
          <c:showSerName val="0"/>
          <c:showPercent val="0"/>
          <c:showBubbleSize val="0"/>
        </c:dLbls>
        <c:gapWidth val="150"/>
        <c:overlap val="100"/>
        <c:axId val="493485344"/>
        <c:axId val="493485768"/>
      </c:barChart>
      <c:catAx>
        <c:axId val="49348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5768"/>
        <c:crosses val="autoZero"/>
        <c:auto val="1"/>
        <c:lblAlgn val="ctr"/>
        <c:lblOffset val="100"/>
        <c:noMultiLvlLbl val="0"/>
      </c:catAx>
      <c:valAx>
        <c:axId val="49348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228</c:v>
                </c:pt>
                <c:pt idx="1">
                  <c:v>1271</c:v>
                </c:pt>
                <c:pt idx="2">
                  <c:v>2153</c:v>
                </c:pt>
                <c:pt idx="3">
                  <c:v>2900</c:v>
                </c:pt>
                <c:pt idx="4">
                  <c:v>275</c:v>
                </c:pt>
                <c:pt idx="5">
                  <c:v>146</c:v>
                </c:pt>
                <c:pt idx="6">
                  <c:v>982</c:v>
                </c:pt>
                <c:pt idx="7">
                  <c:v>1945</c:v>
                </c:pt>
                <c:pt idx="8">
                  <c:v>535</c:v>
                </c:pt>
                <c:pt idx="9">
                  <c:v>1167</c:v>
                </c:pt>
                <c:pt idx="10">
                  <c:v>839</c:v>
                </c:pt>
                <c:pt idx="11">
                  <c:v>1124</c:v>
                </c:pt>
              </c:numCache>
            </c:numRef>
          </c:val>
          <c:extLst>
            <c:ext xmlns:c16="http://schemas.microsoft.com/office/drawing/2014/chart" uri="{C3380CC4-5D6E-409C-BE32-E72D297353CC}">
              <c16:uniqueId val="{00000000-AEEA-494A-BA3A-CAFF0606A972}"/>
            </c:ext>
          </c:extLst>
        </c:ser>
        <c:dLbls>
          <c:showLegendKey val="0"/>
          <c:showVal val="0"/>
          <c:showCatName val="0"/>
          <c:showSerName val="0"/>
          <c:showPercent val="0"/>
          <c:showBubbleSize val="0"/>
        </c:dLbls>
        <c:gapWidth val="150"/>
        <c:overlap val="100"/>
        <c:axId val="493487888"/>
        <c:axId val="493488312"/>
      </c:barChart>
      <c:catAx>
        <c:axId val="49348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8312"/>
        <c:crosses val="autoZero"/>
        <c:auto val="1"/>
        <c:lblAlgn val="ctr"/>
        <c:lblOffset val="100"/>
        <c:noMultiLvlLbl val="0"/>
      </c:catAx>
      <c:valAx>
        <c:axId val="49348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numCache>
            </c:numRef>
          </c:val>
          <c:extLst>
            <c:ext xmlns:c16="http://schemas.microsoft.com/office/drawing/2014/chart" uri="{C3380CC4-5D6E-409C-BE32-E72D297353CC}">
              <c16:uniqueId val="{00000000-937E-4C38-93D6-6F38586369EC}"/>
            </c:ext>
          </c:extLst>
        </c:ser>
        <c:dLbls>
          <c:showLegendKey val="0"/>
          <c:showVal val="0"/>
          <c:showCatName val="0"/>
          <c:showSerName val="0"/>
          <c:showPercent val="0"/>
          <c:showBubbleSize val="0"/>
        </c:dLbls>
        <c:gapWidth val="150"/>
        <c:overlap val="100"/>
        <c:axId val="493489160"/>
        <c:axId val="493489584"/>
      </c:barChart>
      <c:catAx>
        <c:axId val="49348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89584"/>
        <c:crosses val="autoZero"/>
        <c:auto val="1"/>
        <c:lblAlgn val="ctr"/>
        <c:lblOffset val="100"/>
        <c:noMultiLvlLbl val="0"/>
      </c:catAx>
      <c:valAx>
        <c:axId val="49348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8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17034</c:v>
                </c:pt>
                <c:pt idx="1">
                  <c:v>100364</c:v>
                </c:pt>
                <c:pt idx="2">
                  <c:v>169496</c:v>
                </c:pt>
                <c:pt idx="3" formatCode="&quot;₡&quot;#,##0">
                  <c:v>245663</c:v>
                </c:pt>
                <c:pt idx="4" formatCode="&quot;₡&quot;#,##0">
                  <c:v>22001</c:v>
                </c:pt>
                <c:pt idx="5" formatCode="&quot;₡&quot;#,##0">
                  <c:v>11680</c:v>
                </c:pt>
                <c:pt idx="6" formatCode="&quot;₡&quot;#,##0">
                  <c:v>75467</c:v>
                </c:pt>
                <c:pt idx="7" formatCode="&quot;₡&quot;#,##0">
                  <c:v>139864</c:v>
                </c:pt>
                <c:pt idx="8" formatCode="&quot;₡&quot;#,##0">
                  <c:v>38534</c:v>
                </c:pt>
                <c:pt idx="9" formatCode="&quot;₡&quot;#,##0">
                  <c:v>80169</c:v>
                </c:pt>
                <c:pt idx="10" formatCode="&quot;₡&quot;#,##0">
                  <c:v>52518</c:v>
                </c:pt>
                <c:pt idx="11" formatCode="&quot;₡&quot;#,##0">
                  <c:v>70358</c:v>
                </c:pt>
              </c:numCache>
            </c:numRef>
          </c:val>
          <c:extLst>
            <c:ext xmlns:c16="http://schemas.microsoft.com/office/drawing/2014/chart" uri="{C3380CC4-5D6E-409C-BE32-E72D297353CC}">
              <c16:uniqueId val="{00000000-776E-4694-9A0F-1C313DDE26C0}"/>
            </c:ext>
          </c:extLst>
        </c:ser>
        <c:dLbls>
          <c:showLegendKey val="0"/>
          <c:showVal val="0"/>
          <c:showCatName val="0"/>
          <c:showSerName val="0"/>
          <c:showPercent val="0"/>
          <c:showBubbleSize val="0"/>
        </c:dLbls>
        <c:gapWidth val="150"/>
        <c:overlap val="100"/>
        <c:axId val="493490432"/>
        <c:axId val="493490856"/>
      </c:barChart>
      <c:catAx>
        <c:axId val="493490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90856"/>
        <c:crosses val="autoZero"/>
        <c:auto val="1"/>
        <c:lblAlgn val="ctr"/>
        <c:lblOffset val="100"/>
        <c:noMultiLvlLbl val="0"/>
      </c:catAx>
      <c:valAx>
        <c:axId val="493490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90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5.0562171512208098E-2</c:v>
                </c:pt>
                <c:pt idx="1">
                  <c:v>0.28186192978954605</c:v>
                </c:pt>
                <c:pt idx="2">
                  <c:v>0.47745769853414055</c:v>
                </c:pt>
                <c:pt idx="3">
                  <c:v>0.64311533940966448</c:v>
                </c:pt>
                <c:pt idx="4">
                  <c:v>6.0985075288847487E-2</c:v>
                </c:pt>
                <c:pt idx="5">
                  <c:v>3.2377530880624485E-2</c:v>
                </c:pt>
                <c:pt idx="6">
                  <c:v>0.13141870642238668</c:v>
                </c:pt>
                <c:pt idx="7">
                  <c:v>0.26029468838242575</c:v>
                </c:pt>
                <c:pt idx="8">
                  <c:v>7.159776775557726E-2</c:v>
                </c:pt>
                <c:pt idx="9">
                  <c:v>0.15617681302945546</c:v>
                </c:pt>
                <c:pt idx="10">
                  <c:v>0.11228135915313893</c:v>
                </c:pt>
                <c:pt idx="11">
                  <c:v>0.15042222608835298</c:v>
                </c:pt>
              </c:numCache>
            </c:numRef>
          </c:val>
          <c:extLst>
            <c:ext xmlns:c16="http://schemas.microsoft.com/office/drawing/2014/chart" uri="{C3380CC4-5D6E-409C-BE32-E72D297353CC}">
              <c16:uniqueId val="{00000000-82B5-4939-B7BB-FD99B597416A}"/>
            </c:ext>
          </c:extLst>
        </c:ser>
        <c:dLbls>
          <c:showLegendKey val="0"/>
          <c:showVal val="0"/>
          <c:showCatName val="0"/>
          <c:showSerName val="0"/>
          <c:showPercent val="0"/>
          <c:showBubbleSize val="0"/>
        </c:dLbls>
        <c:gapWidth val="150"/>
        <c:overlap val="100"/>
        <c:axId val="493491704"/>
        <c:axId val="493492128"/>
      </c:barChart>
      <c:catAx>
        <c:axId val="49349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92128"/>
        <c:crosses val="autoZero"/>
        <c:auto val="1"/>
        <c:lblAlgn val="ctr"/>
        <c:lblOffset val="100"/>
        <c:noMultiLvlLbl val="0"/>
      </c:catAx>
      <c:valAx>
        <c:axId val="49349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9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18-49C3-8CD6-A68B47CE102D}"/>
            </c:ext>
          </c:extLst>
        </c:ser>
        <c:dLbls>
          <c:showLegendKey val="0"/>
          <c:showVal val="0"/>
          <c:showCatName val="0"/>
          <c:showSerName val="0"/>
          <c:showPercent val="0"/>
          <c:showBubbleSize val="0"/>
        </c:dLbls>
        <c:gapWidth val="150"/>
        <c:overlap val="100"/>
        <c:axId val="493492976"/>
        <c:axId val="497766272"/>
      </c:barChart>
      <c:catAx>
        <c:axId val="493492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66272"/>
        <c:crosses val="autoZero"/>
        <c:auto val="1"/>
        <c:lblAlgn val="ctr"/>
        <c:lblOffset val="100"/>
        <c:noMultiLvlLbl val="0"/>
      </c:catAx>
      <c:valAx>
        <c:axId val="497766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92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2176</c:v>
                </c:pt>
                <c:pt idx="1">
                  <c:v>2848</c:v>
                </c:pt>
                <c:pt idx="2">
                  <c:v>3077</c:v>
                </c:pt>
                <c:pt idx="3">
                  <c:v>3305</c:v>
                </c:pt>
                <c:pt idx="4">
                  <c:v>3546</c:v>
                </c:pt>
                <c:pt idx="5">
                  <c:v>3282</c:v>
                </c:pt>
                <c:pt idx="6">
                  <c:v>2976</c:v>
                </c:pt>
                <c:pt idx="7">
                  <c:v>4102</c:v>
                </c:pt>
                <c:pt idx="8">
                  <c:v>4272</c:v>
                </c:pt>
                <c:pt idx="9">
                  <c:v>4751</c:v>
                </c:pt>
                <c:pt idx="10">
                  <c:v>4487</c:v>
                </c:pt>
                <c:pt idx="11">
                  <c:v>3527</c:v>
                </c:pt>
              </c:numCache>
            </c:numRef>
          </c:val>
          <c:extLst>
            <c:ext xmlns:c16="http://schemas.microsoft.com/office/drawing/2014/chart" uri="{C3380CC4-5D6E-409C-BE32-E72D297353CC}">
              <c16:uniqueId val="{00000000-1276-4A5E-95B8-1CCB2336A757}"/>
            </c:ext>
          </c:extLst>
        </c:ser>
        <c:dLbls>
          <c:showLegendKey val="0"/>
          <c:showVal val="0"/>
          <c:showCatName val="0"/>
          <c:showSerName val="0"/>
          <c:showPercent val="0"/>
          <c:showBubbleSize val="0"/>
        </c:dLbls>
        <c:gapWidth val="150"/>
        <c:overlap val="100"/>
        <c:axId val="497768392"/>
        <c:axId val="497768816"/>
      </c:barChart>
      <c:catAx>
        <c:axId val="497768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68816"/>
        <c:crosses val="autoZero"/>
        <c:auto val="1"/>
        <c:lblAlgn val="ctr"/>
        <c:lblOffset val="100"/>
        <c:noMultiLvlLbl val="0"/>
      </c:catAx>
      <c:valAx>
        <c:axId val="497768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68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numCache>
            </c:numRef>
          </c:val>
          <c:extLst>
            <c:ext xmlns:c16="http://schemas.microsoft.com/office/drawing/2014/chart" uri="{C3380CC4-5D6E-409C-BE32-E72D297353CC}">
              <c16:uniqueId val="{00000000-454E-4137-B322-E53D408E5364}"/>
            </c:ext>
          </c:extLst>
        </c:ser>
        <c:dLbls>
          <c:showLegendKey val="0"/>
          <c:showVal val="0"/>
          <c:showCatName val="0"/>
          <c:showSerName val="0"/>
          <c:showPercent val="0"/>
          <c:showBubbleSize val="0"/>
        </c:dLbls>
        <c:gapWidth val="150"/>
        <c:overlap val="100"/>
        <c:axId val="497770088"/>
        <c:axId val="497770512"/>
      </c:barChart>
      <c:catAx>
        <c:axId val="497770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0512"/>
        <c:crosses val="autoZero"/>
        <c:auto val="1"/>
        <c:lblAlgn val="ctr"/>
        <c:lblOffset val="100"/>
        <c:noMultiLvlLbl val="0"/>
      </c:catAx>
      <c:valAx>
        <c:axId val="497770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0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165519</c:v>
                </c:pt>
                <c:pt idx="1">
                  <c:v>223490</c:v>
                </c:pt>
                <c:pt idx="2">
                  <c:v>241280</c:v>
                </c:pt>
                <c:pt idx="3" formatCode="&quot;₡&quot;#,##0">
                  <c:v>260969.72</c:v>
                </c:pt>
                <c:pt idx="4" formatCode="&quot;₡&quot;#,##0">
                  <c:v>281363.78000000003</c:v>
                </c:pt>
                <c:pt idx="5" formatCode="&quot;₡&quot;#,##0">
                  <c:v>260584.76</c:v>
                </c:pt>
                <c:pt idx="6" formatCode="&quot;₡&quot;#,##0">
                  <c:v>221578.53</c:v>
                </c:pt>
                <c:pt idx="7" formatCode="&quot;₡&quot;#,##0">
                  <c:v>292712.17</c:v>
                </c:pt>
                <c:pt idx="8" formatCode="&quot;₡&quot;#,##0">
                  <c:v>304758.57</c:v>
                </c:pt>
                <c:pt idx="9" formatCode="&quot;₡&quot;#,##0">
                  <c:v>337213.06</c:v>
                </c:pt>
                <c:pt idx="10" formatCode="&quot;₡&quot;#,##0">
                  <c:v>307237.81</c:v>
                </c:pt>
                <c:pt idx="11" formatCode="&quot;₡&quot;#,##0">
                  <c:v>231364.66</c:v>
                </c:pt>
              </c:numCache>
            </c:numRef>
          </c:val>
          <c:extLst>
            <c:ext xmlns:c16="http://schemas.microsoft.com/office/drawing/2014/chart" uri="{C3380CC4-5D6E-409C-BE32-E72D297353CC}">
              <c16:uniqueId val="{00000000-53DA-4E47-A476-1C7AFFCBF199}"/>
            </c:ext>
          </c:extLst>
        </c:ser>
        <c:dLbls>
          <c:showLegendKey val="0"/>
          <c:showVal val="0"/>
          <c:showCatName val="0"/>
          <c:showSerName val="0"/>
          <c:showPercent val="0"/>
          <c:showBubbleSize val="0"/>
        </c:dLbls>
        <c:gapWidth val="150"/>
        <c:overlap val="100"/>
        <c:axId val="497771360"/>
        <c:axId val="497771784"/>
      </c:barChart>
      <c:catAx>
        <c:axId val="49777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1784"/>
        <c:crosses val="autoZero"/>
        <c:auto val="1"/>
        <c:lblAlgn val="ctr"/>
        <c:lblOffset val="100"/>
        <c:noMultiLvlLbl val="0"/>
      </c:catAx>
      <c:valAx>
        <c:axId val="49777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0.48255826846738958</c:v>
                </c:pt>
                <c:pt idx="1">
                  <c:v>0.63158361608231872</c:v>
                </c:pt>
                <c:pt idx="2">
                  <c:v>0.6823675515046681</c:v>
                </c:pt>
                <c:pt idx="3">
                  <c:v>0.7329297230168762</c:v>
                </c:pt>
                <c:pt idx="4">
                  <c:v>0.78637482536092074</c:v>
                </c:pt>
                <c:pt idx="5">
                  <c:v>0.72782915308362717</c:v>
                </c:pt>
                <c:pt idx="6">
                  <c:v>0.39827094736560364</c:v>
                </c:pt>
                <c:pt idx="7">
                  <c:v>0.54896082866051954</c:v>
                </c:pt>
                <c:pt idx="8">
                  <c:v>0.57171152121836644</c:v>
                </c:pt>
                <c:pt idx="9">
                  <c:v>0.63581494319018239</c:v>
                </c:pt>
                <c:pt idx="10">
                  <c:v>0.60048445592387889</c:v>
                </c:pt>
                <c:pt idx="11">
                  <c:v>0.47200995677368413</c:v>
                </c:pt>
              </c:numCache>
            </c:numRef>
          </c:val>
          <c:extLst>
            <c:ext xmlns:c16="http://schemas.microsoft.com/office/drawing/2014/chart" uri="{C3380CC4-5D6E-409C-BE32-E72D297353CC}">
              <c16:uniqueId val="{00000000-A257-4FFF-876A-5871A3A703E3}"/>
            </c:ext>
          </c:extLst>
        </c:ser>
        <c:dLbls>
          <c:showLegendKey val="0"/>
          <c:showVal val="0"/>
          <c:showCatName val="0"/>
          <c:showSerName val="0"/>
          <c:showPercent val="0"/>
          <c:showBubbleSize val="0"/>
        </c:dLbls>
        <c:gapWidth val="150"/>
        <c:overlap val="100"/>
        <c:axId val="497772632"/>
        <c:axId val="497773056"/>
      </c:barChart>
      <c:catAx>
        <c:axId val="49777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3056"/>
        <c:crosses val="autoZero"/>
        <c:auto val="1"/>
        <c:lblAlgn val="ctr"/>
        <c:lblOffset val="100"/>
        <c:noMultiLvlLbl val="0"/>
      </c:catAx>
      <c:valAx>
        <c:axId val="49777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'363304'!$C$14:$C$25</c:f>
              <c:numCache>
                <c:formatCode>General</c:formatCode>
                <c:ptCount val="12"/>
              </c:numCache>
            </c:numRef>
          </c:val>
          <c:extLst>
            <c:ext xmlns:c16="http://schemas.microsoft.com/office/drawing/2014/chart" uri="{C3380CC4-5D6E-409C-BE32-E72D297353CC}">
              <c16:uniqueId val="{00000000-02FE-400F-B1D5-18DC1D9679B6}"/>
            </c:ext>
          </c:extLst>
        </c:ser>
        <c:dLbls>
          <c:showLegendKey val="0"/>
          <c:showVal val="0"/>
          <c:showCatName val="0"/>
          <c:showSerName val="0"/>
          <c:showPercent val="0"/>
          <c:showBubbleSize val="0"/>
        </c:dLbls>
        <c:gapWidth val="150"/>
        <c:overlap val="100"/>
        <c:axId val="418200016"/>
        <c:axId val="418200440"/>
      </c:barChart>
      <c:catAx>
        <c:axId val="418200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200440"/>
        <c:crosses val="autoZero"/>
        <c:auto val="1"/>
        <c:lblAlgn val="ctr"/>
        <c:lblOffset val="100"/>
        <c:noMultiLvlLbl val="0"/>
      </c:catAx>
      <c:valAx>
        <c:axId val="418200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200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1F-45A0-A44C-D32A13AAB012}"/>
            </c:ext>
          </c:extLst>
        </c:ser>
        <c:dLbls>
          <c:showLegendKey val="0"/>
          <c:showVal val="0"/>
          <c:showCatName val="0"/>
          <c:showSerName val="0"/>
          <c:showPercent val="0"/>
          <c:showBubbleSize val="0"/>
        </c:dLbls>
        <c:gapWidth val="150"/>
        <c:overlap val="100"/>
        <c:axId val="493440824"/>
        <c:axId val="497773480"/>
      </c:barChart>
      <c:catAx>
        <c:axId val="493440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3480"/>
        <c:crosses val="autoZero"/>
        <c:auto val="1"/>
        <c:lblAlgn val="ctr"/>
        <c:lblOffset val="100"/>
        <c:noMultiLvlLbl val="0"/>
      </c:catAx>
      <c:valAx>
        <c:axId val="497773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0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100100</c:v>
                </c:pt>
                <c:pt idx="1">
                  <c:v>156100</c:v>
                </c:pt>
                <c:pt idx="2">
                  <c:v>139300</c:v>
                </c:pt>
                <c:pt idx="3">
                  <c:v>166600</c:v>
                </c:pt>
                <c:pt idx="4">
                  <c:v>187600</c:v>
                </c:pt>
                <c:pt idx="5">
                  <c:v>183400</c:v>
                </c:pt>
                <c:pt idx="6">
                  <c:v>161000</c:v>
                </c:pt>
                <c:pt idx="7">
                  <c:v>186200</c:v>
                </c:pt>
                <c:pt idx="8">
                  <c:v>193200</c:v>
                </c:pt>
                <c:pt idx="9">
                  <c:v>259700</c:v>
                </c:pt>
                <c:pt idx="10">
                  <c:v>151200</c:v>
                </c:pt>
                <c:pt idx="11">
                  <c:v>185500</c:v>
                </c:pt>
              </c:numCache>
            </c:numRef>
          </c:val>
          <c:extLst>
            <c:ext xmlns:c16="http://schemas.microsoft.com/office/drawing/2014/chart" uri="{C3380CC4-5D6E-409C-BE32-E72D297353CC}">
              <c16:uniqueId val="{00000000-2F16-4140-BF54-418B0676BF7A}"/>
            </c:ext>
          </c:extLst>
        </c:ser>
        <c:dLbls>
          <c:showLegendKey val="0"/>
          <c:showVal val="0"/>
          <c:showCatName val="0"/>
          <c:showSerName val="0"/>
          <c:showPercent val="0"/>
          <c:showBubbleSize val="0"/>
        </c:dLbls>
        <c:gapWidth val="150"/>
        <c:overlap val="100"/>
        <c:axId val="497775600"/>
        <c:axId val="497776024"/>
      </c:barChart>
      <c:catAx>
        <c:axId val="49777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6024"/>
        <c:crosses val="autoZero"/>
        <c:auto val="1"/>
        <c:lblAlgn val="ctr"/>
        <c:lblOffset val="100"/>
        <c:noMultiLvlLbl val="0"/>
      </c:catAx>
      <c:valAx>
        <c:axId val="49777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numCache>
            </c:numRef>
          </c:val>
          <c:extLst>
            <c:ext xmlns:c16="http://schemas.microsoft.com/office/drawing/2014/chart" uri="{C3380CC4-5D6E-409C-BE32-E72D297353CC}">
              <c16:uniqueId val="{00000000-18E0-4A72-B6FC-89D4D4ACBCBE}"/>
            </c:ext>
          </c:extLst>
        </c:ser>
        <c:dLbls>
          <c:showLegendKey val="0"/>
          <c:showVal val="0"/>
          <c:showCatName val="0"/>
          <c:showSerName val="0"/>
          <c:showPercent val="0"/>
          <c:showBubbleSize val="0"/>
        </c:dLbls>
        <c:gapWidth val="150"/>
        <c:overlap val="100"/>
        <c:axId val="497776872"/>
        <c:axId val="497777296"/>
      </c:barChart>
      <c:catAx>
        <c:axId val="49777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7296"/>
        <c:crosses val="autoZero"/>
        <c:auto val="1"/>
        <c:lblAlgn val="ctr"/>
        <c:lblOffset val="100"/>
        <c:noMultiLvlLbl val="0"/>
      </c:catAx>
      <c:valAx>
        <c:axId val="49777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6071005</c:v>
                </c:pt>
                <c:pt idx="1">
                  <c:v>9148725</c:v>
                </c:pt>
                <c:pt idx="2">
                  <c:v>8683274</c:v>
                </c:pt>
                <c:pt idx="3" formatCode="&quot;₡&quot;#,##0">
                  <c:v>10223100.42</c:v>
                </c:pt>
                <c:pt idx="4" formatCode="&quot;₡&quot;#,##0">
                  <c:v>11782125.369999999</c:v>
                </c:pt>
                <c:pt idx="5" formatCode="&quot;₡&quot;#,##0">
                  <c:v>11751752.34</c:v>
                </c:pt>
                <c:pt idx="6" formatCode="&quot;₡&quot;#,##0">
                  <c:v>9483812.5800000001</c:v>
                </c:pt>
                <c:pt idx="7" formatCode="&quot;₡&quot;#,##0">
                  <c:v>10931373.07</c:v>
                </c:pt>
                <c:pt idx="8" formatCode="&quot;₡&quot;#,##0">
                  <c:v>11051762.210000001</c:v>
                </c:pt>
                <c:pt idx="9" formatCode="&quot;₡&quot;#,##0">
                  <c:v>12593455.060000001</c:v>
                </c:pt>
                <c:pt idx="10" formatCode="&quot;₡&quot;#,##0">
                  <c:v>8103012.71</c:v>
                </c:pt>
                <c:pt idx="11" formatCode="&quot;₡&quot;#,##0">
                  <c:v>9210072.6799999997</c:v>
                </c:pt>
              </c:numCache>
            </c:numRef>
          </c:val>
          <c:extLst>
            <c:ext xmlns:c16="http://schemas.microsoft.com/office/drawing/2014/chart" uri="{C3380CC4-5D6E-409C-BE32-E72D297353CC}">
              <c16:uniqueId val="{00000000-130D-41FC-BE59-264774F90BE6}"/>
            </c:ext>
          </c:extLst>
        </c:ser>
        <c:dLbls>
          <c:showLegendKey val="0"/>
          <c:showVal val="0"/>
          <c:showCatName val="0"/>
          <c:showSerName val="0"/>
          <c:showPercent val="0"/>
          <c:showBubbleSize val="0"/>
        </c:dLbls>
        <c:gapWidth val="150"/>
        <c:overlap val="100"/>
        <c:axId val="497778144"/>
        <c:axId val="497778568"/>
      </c:barChart>
      <c:catAx>
        <c:axId val="49777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8568"/>
        <c:crosses val="autoZero"/>
        <c:auto val="1"/>
        <c:lblAlgn val="ctr"/>
        <c:lblOffset val="100"/>
        <c:noMultiLvlLbl val="0"/>
      </c:catAx>
      <c:valAx>
        <c:axId val="49777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22.198567405140487</c:v>
                </c:pt>
                <c:pt idx="1">
                  <c:v>34.617346373051248</c:v>
                </c:pt>
                <c:pt idx="2">
                  <c:v>30.891712682678019</c:v>
                </c:pt>
                <c:pt idx="3">
                  <c:v>36.945867429534516</c:v>
                </c:pt>
                <c:pt idx="4">
                  <c:v>41.602909542501052</c:v>
                </c:pt>
                <c:pt idx="5">
                  <c:v>40.671501119907745</c:v>
                </c:pt>
                <c:pt idx="6">
                  <c:v>21.546244128313905</c:v>
                </c:pt>
                <c:pt idx="7">
                  <c:v>24.918699731006516</c:v>
                </c:pt>
                <c:pt idx="8">
                  <c:v>25.855492953976686</c:v>
                </c:pt>
                <c:pt idx="9">
                  <c:v>34.755028572193297</c:v>
                </c:pt>
                <c:pt idx="10">
                  <c:v>20.234733616155669</c:v>
                </c:pt>
                <c:pt idx="11">
                  <c:v>24.825020408709499</c:v>
                </c:pt>
              </c:numCache>
            </c:numRef>
          </c:val>
          <c:extLst>
            <c:ext xmlns:c16="http://schemas.microsoft.com/office/drawing/2014/chart" uri="{C3380CC4-5D6E-409C-BE32-E72D297353CC}">
              <c16:uniqueId val="{00000000-677E-4DC6-BD67-FA51F7102C55}"/>
            </c:ext>
          </c:extLst>
        </c:ser>
        <c:dLbls>
          <c:showLegendKey val="0"/>
          <c:showVal val="0"/>
          <c:showCatName val="0"/>
          <c:showSerName val="0"/>
          <c:showPercent val="0"/>
          <c:showBubbleSize val="0"/>
        </c:dLbls>
        <c:gapWidth val="150"/>
        <c:overlap val="100"/>
        <c:axId val="497779416"/>
        <c:axId val="497779840"/>
      </c:barChart>
      <c:catAx>
        <c:axId val="49777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79840"/>
        <c:crosses val="autoZero"/>
        <c:auto val="1"/>
        <c:lblAlgn val="ctr"/>
        <c:lblOffset val="100"/>
        <c:noMultiLvlLbl val="0"/>
      </c:catAx>
      <c:valAx>
        <c:axId val="49777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7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58-4324-B29D-E2DF82BD6C9D}"/>
            </c:ext>
          </c:extLst>
        </c:ser>
        <c:dLbls>
          <c:showLegendKey val="0"/>
          <c:showVal val="0"/>
          <c:showCatName val="0"/>
          <c:showSerName val="0"/>
          <c:showPercent val="0"/>
          <c:showBubbleSize val="0"/>
        </c:dLbls>
        <c:gapWidth val="150"/>
        <c:overlap val="100"/>
        <c:axId val="497780688"/>
        <c:axId val="497781112"/>
      </c:barChart>
      <c:catAx>
        <c:axId val="497780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1112"/>
        <c:crosses val="autoZero"/>
        <c:auto val="1"/>
        <c:lblAlgn val="ctr"/>
        <c:lblOffset val="100"/>
        <c:noMultiLvlLbl val="0"/>
      </c:catAx>
      <c:valAx>
        <c:axId val="497781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80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145</c:v>
                </c:pt>
                <c:pt idx="1">
                  <c:v>147</c:v>
                </c:pt>
                <c:pt idx="2">
                  <c:v>124</c:v>
                </c:pt>
                <c:pt idx="3">
                  <c:v>102</c:v>
                </c:pt>
                <c:pt idx="4">
                  <c:v>144</c:v>
                </c:pt>
                <c:pt idx="5">
                  <c:v>165</c:v>
                </c:pt>
                <c:pt idx="6">
                  <c:v>140</c:v>
                </c:pt>
                <c:pt idx="7">
                  <c:v>166</c:v>
                </c:pt>
                <c:pt idx="8">
                  <c:v>165</c:v>
                </c:pt>
                <c:pt idx="9">
                  <c:v>216</c:v>
                </c:pt>
                <c:pt idx="10">
                  <c:v>172</c:v>
                </c:pt>
                <c:pt idx="11">
                  <c:v>155</c:v>
                </c:pt>
              </c:numCache>
            </c:numRef>
          </c:val>
          <c:extLst>
            <c:ext xmlns:c16="http://schemas.microsoft.com/office/drawing/2014/chart" uri="{C3380CC4-5D6E-409C-BE32-E72D297353CC}">
              <c16:uniqueId val="{00000000-F51C-4E0C-BDB1-F10936D94804}"/>
            </c:ext>
          </c:extLst>
        </c:ser>
        <c:dLbls>
          <c:showLegendKey val="0"/>
          <c:showVal val="0"/>
          <c:showCatName val="0"/>
          <c:showSerName val="0"/>
          <c:showPercent val="0"/>
          <c:showBubbleSize val="0"/>
        </c:dLbls>
        <c:gapWidth val="150"/>
        <c:overlap val="100"/>
        <c:axId val="493449304"/>
        <c:axId val="497783232"/>
      </c:barChart>
      <c:catAx>
        <c:axId val="493449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3232"/>
        <c:crosses val="autoZero"/>
        <c:auto val="1"/>
        <c:lblAlgn val="ctr"/>
        <c:lblOffset val="100"/>
        <c:noMultiLvlLbl val="0"/>
      </c:catAx>
      <c:valAx>
        <c:axId val="497783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9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numCache>
            </c:numRef>
          </c:val>
          <c:extLst>
            <c:ext xmlns:c16="http://schemas.microsoft.com/office/drawing/2014/chart" uri="{C3380CC4-5D6E-409C-BE32-E72D297353CC}">
              <c16:uniqueId val="{00000000-8AC3-4630-B4F0-3D526912F125}"/>
            </c:ext>
          </c:extLst>
        </c:ser>
        <c:dLbls>
          <c:showLegendKey val="0"/>
          <c:showVal val="0"/>
          <c:showCatName val="0"/>
          <c:showSerName val="0"/>
          <c:showPercent val="0"/>
          <c:showBubbleSize val="0"/>
        </c:dLbls>
        <c:gapWidth val="150"/>
        <c:overlap val="100"/>
        <c:axId val="497784080"/>
        <c:axId val="497784504"/>
      </c:barChart>
      <c:catAx>
        <c:axId val="49778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4504"/>
        <c:crosses val="autoZero"/>
        <c:auto val="1"/>
        <c:lblAlgn val="ctr"/>
        <c:lblOffset val="100"/>
        <c:noMultiLvlLbl val="0"/>
      </c:catAx>
      <c:valAx>
        <c:axId val="49778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8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"₡"#,##0;[Red]\-"₡"#,##0</c:formatCode>
                <c:ptCount val="12"/>
                <c:pt idx="0">
                  <c:v>10833</c:v>
                </c:pt>
                <c:pt idx="1">
                  <c:v>11608</c:v>
                </c:pt>
                <c:pt idx="2">
                  <c:v>9792</c:v>
                </c:pt>
                <c:pt idx="3" formatCode="&quot;₡&quot;#,##0">
                  <c:v>8086</c:v>
                </c:pt>
                <c:pt idx="4" formatCode="&quot;₡&quot;#,##0">
                  <c:v>11520</c:v>
                </c:pt>
                <c:pt idx="5" formatCode="&quot;₡&quot;#,##0">
                  <c:v>13200</c:v>
                </c:pt>
                <c:pt idx="6" formatCode="&quot;₡&quot;#,##0">
                  <c:v>10759</c:v>
                </c:pt>
                <c:pt idx="7" formatCode="&quot;₡&quot;#,##0">
                  <c:v>11956</c:v>
                </c:pt>
                <c:pt idx="8" formatCode="&quot;₡&quot;#,##0">
                  <c:v>11884</c:v>
                </c:pt>
                <c:pt idx="9" formatCode="&quot;₡&quot;#,##0">
                  <c:v>14838</c:v>
                </c:pt>
                <c:pt idx="10" formatCode="&quot;₡&quot;#,##0">
                  <c:v>10766</c:v>
                </c:pt>
                <c:pt idx="11" formatCode="&quot;₡&quot;#,##0">
                  <c:v>9702</c:v>
                </c:pt>
              </c:numCache>
            </c:numRef>
          </c:val>
          <c:extLst>
            <c:ext xmlns:c16="http://schemas.microsoft.com/office/drawing/2014/chart" uri="{C3380CC4-5D6E-409C-BE32-E72D297353CC}">
              <c16:uniqueId val="{00000000-1497-41B3-ACE1-008A054DFB9D}"/>
            </c:ext>
          </c:extLst>
        </c:ser>
        <c:dLbls>
          <c:showLegendKey val="0"/>
          <c:showVal val="0"/>
          <c:showCatName val="0"/>
          <c:showSerName val="0"/>
          <c:showPercent val="0"/>
          <c:showBubbleSize val="0"/>
        </c:dLbls>
        <c:gapWidth val="150"/>
        <c:overlap val="100"/>
        <c:axId val="497785352"/>
        <c:axId val="497785776"/>
      </c:barChart>
      <c:catAx>
        <c:axId val="497785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5776"/>
        <c:crosses val="autoZero"/>
        <c:auto val="1"/>
        <c:lblAlgn val="ctr"/>
        <c:lblOffset val="100"/>
        <c:noMultiLvlLbl val="0"/>
      </c:catAx>
      <c:valAx>
        <c:axId val="49778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85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3.2155766970483224E-2</c:v>
                </c:pt>
                <c:pt idx="1">
                  <c:v>3.2599294790765752E-2</c:v>
                </c:pt>
                <c:pt idx="2">
                  <c:v>2.7498724857516688E-2</c:v>
                </c:pt>
                <c:pt idx="3">
                  <c:v>2.2619918834408888E-2</c:v>
                </c:pt>
                <c:pt idx="4">
                  <c:v>3.1934003060341956E-2</c:v>
                </c:pt>
                <c:pt idx="5">
                  <c:v>3.6591045173308495E-2</c:v>
                </c:pt>
                <c:pt idx="6">
                  <c:v>1.8735864459403395E-2</c:v>
                </c:pt>
                <c:pt idx="7">
                  <c:v>2.2215382144721171E-2</c:v>
                </c:pt>
                <c:pt idx="8">
                  <c:v>2.2081554541439716E-2</c:v>
                </c:pt>
                <c:pt idx="9">
                  <c:v>2.8906762308793812E-2</c:v>
                </c:pt>
                <c:pt idx="10">
                  <c:v>2.3018347764409888E-2</c:v>
                </c:pt>
                <c:pt idx="11">
                  <c:v>2.0743278508625188E-2</c:v>
                </c:pt>
              </c:numCache>
            </c:numRef>
          </c:val>
          <c:extLst>
            <c:ext xmlns:c16="http://schemas.microsoft.com/office/drawing/2014/chart" uri="{C3380CC4-5D6E-409C-BE32-E72D297353CC}">
              <c16:uniqueId val="{00000000-AE72-49ED-AA67-76A22A1D0B51}"/>
            </c:ext>
          </c:extLst>
        </c:ser>
        <c:dLbls>
          <c:showLegendKey val="0"/>
          <c:showVal val="0"/>
          <c:showCatName val="0"/>
          <c:showSerName val="0"/>
          <c:showPercent val="0"/>
          <c:showBubbleSize val="0"/>
        </c:dLbls>
        <c:gapWidth val="150"/>
        <c:overlap val="100"/>
        <c:axId val="497786624"/>
        <c:axId val="497787048"/>
      </c:barChart>
      <c:catAx>
        <c:axId val="49778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7048"/>
        <c:crosses val="autoZero"/>
        <c:auto val="1"/>
        <c:lblAlgn val="ctr"/>
        <c:lblOffset val="100"/>
        <c:noMultiLvlLbl val="0"/>
      </c:catAx>
      <c:valAx>
        <c:axId val="49778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8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53642</c:v>
                </c:pt>
                <c:pt idx="1">
                  <c:v>63724</c:v>
                </c:pt>
                <c:pt idx="2">
                  <c:v>73832</c:v>
                </c:pt>
                <c:pt idx="3" formatCode="&quot;₡&quot;#,##0">
                  <c:v>84984</c:v>
                </c:pt>
                <c:pt idx="4" formatCode="&quot;₡&quot;#,##0">
                  <c:v>90962</c:v>
                </c:pt>
                <c:pt idx="5" formatCode="&quot;₡&quot;#,##0">
                  <c:v>95442</c:v>
                </c:pt>
                <c:pt idx="6" formatCode="&quot;₡&quot;#,##0">
                  <c:v>81462</c:v>
                </c:pt>
                <c:pt idx="7" formatCode="&quot;₡&quot;#,##0">
                  <c:v>74547</c:v>
                </c:pt>
                <c:pt idx="8" formatCode="&quot;₡&quot;#,##0">
                  <c:v>75556</c:v>
                </c:pt>
                <c:pt idx="9" formatCode="&quot;₡&quot;#,##0">
                  <c:v>91092</c:v>
                </c:pt>
                <c:pt idx="10" formatCode="&quot;₡&quot;#,##0">
                  <c:v>69732</c:v>
                </c:pt>
                <c:pt idx="11" formatCode="&quot;₡&quot;#,##0">
                  <c:v>64536</c:v>
                </c:pt>
              </c:numCache>
            </c:numRef>
          </c:val>
          <c:extLst>
            <c:ext xmlns:c16="http://schemas.microsoft.com/office/drawing/2014/chart" uri="{C3380CC4-5D6E-409C-BE32-E72D297353CC}">
              <c16:uniqueId val="{00000000-595C-48F9-BE19-5FF79600AB8A}"/>
            </c:ext>
          </c:extLst>
        </c:ser>
        <c:dLbls>
          <c:showLegendKey val="0"/>
          <c:showVal val="0"/>
          <c:showCatName val="0"/>
          <c:showSerName val="0"/>
          <c:showPercent val="0"/>
          <c:showBubbleSize val="0"/>
        </c:dLbls>
        <c:gapWidth val="150"/>
        <c:overlap val="100"/>
        <c:axId val="418201288"/>
        <c:axId val="418201712"/>
      </c:barChart>
      <c:catAx>
        <c:axId val="418201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201712"/>
        <c:crosses val="autoZero"/>
        <c:auto val="1"/>
        <c:lblAlgn val="ctr"/>
        <c:lblOffset val="100"/>
        <c:noMultiLvlLbl val="0"/>
      </c:catAx>
      <c:valAx>
        <c:axId val="418201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201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452-425A-B764-0DB9F1465258}"/>
            </c:ext>
          </c:extLst>
        </c:ser>
        <c:dLbls>
          <c:showLegendKey val="0"/>
          <c:showVal val="0"/>
          <c:showCatName val="0"/>
          <c:showSerName val="0"/>
          <c:showPercent val="0"/>
          <c:showBubbleSize val="0"/>
        </c:dLbls>
        <c:gapWidth val="150"/>
        <c:overlap val="100"/>
        <c:axId val="497787896"/>
        <c:axId val="497788320"/>
      </c:barChart>
      <c:catAx>
        <c:axId val="497787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88320"/>
        <c:crosses val="autoZero"/>
        <c:auto val="1"/>
        <c:lblAlgn val="ctr"/>
        <c:lblOffset val="100"/>
        <c:noMultiLvlLbl val="0"/>
      </c:catAx>
      <c:valAx>
        <c:axId val="497788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87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718</c:v>
                </c:pt>
                <c:pt idx="2">
                  <c:v>807</c:v>
                </c:pt>
                <c:pt idx="3">
                  <c:v>935</c:v>
                </c:pt>
                <c:pt idx="4">
                  <c:v>1072</c:v>
                </c:pt>
                <c:pt idx="5">
                  <c:v>1137</c:v>
                </c:pt>
                <c:pt idx="6">
                  <c:v>1193</c:v>
                </c:pt>
                <c:pt idx="7">
                  <c:v>1060</c:v>
                </c:pt>
                <c:pt idx="8">
                  <c:v>1035</c:v>
                </c:pt>
                <c:pt idx="9">
                  <c:v>1049</c:v>
                </c:pt>
                <c:pt idx="10">
                  <c:v>1326</c:v>
                </c:pt>
                <c:pt idx="11">
                  <c:v>1114</c:v>
                </c:pt>
                <c:pt idx="12">
                  <c:v>1031</c:v>
                </c:pt>
              </c:numCache>
            </c:numRef>
          </c:val>
          <c:extLst>
            <c:ext xmlns:c16="http://schemas.microsoft.com/office/drawing/2014/chart" uri="{C3380CC4-5D6E-409C-BE32-E72D297353CC}">
              <c16:uniqueId val="{00000000-E991-4E57-87F6-588409FC7230}"/>
            </c:ext>
          </c:extLst>
        </c:ser>
        <c:dLbls>
          <c:showLegendKey val="0"/>
          <c:showVal val="0"/>
          <c:showCatName val="0"/>
          <c:showSerName val="0"/>
          <c:showPercent val="0"/>
          <c:showBubbleSize val="0"/>
        </c:dLbls>
        <c:gapWidth val="150"/>
        <c:overlap val="100"/>
        <c:axId val="497790440"/>
        <c:axId val="497790864"/>
      </c:barChart>
      <c:catAx>
        <c:axId val="497790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0864"/>
        <c:crosses val="autoZero"/>
        <c:auto val="1"/>
        <c:lblAlgn val="ctr"/>
        <c:lblOffset val="100"/>
        <c:noMultiLvlLbl val="0"/>
      </c:catAx>
      <c:valAx>
        <c:axId val="497790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0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numCache>
            </c:numRef>
          </c:val>
          <c:extLst>
            <c:ext xmlns:c16="http://schemas.microsoft.com/office/drawing/2014/chart" uri="{C3380CC4-5D6E-409C-BE32-E72D297353CC}">
              <c16:uniqueId val="{00000000-6758-4774-8CD4-1016DBABECBB}"/>
            </c:ext>
          </c:extLst>
        </c:ser>
        <c:dLbls>
          <c:showLegendKey val="0"/>
          <c:showVal val="0"/>
          <c:showCatName val="0"/>
          <c:showSerName val="0"/>
          <c:showPercent val="0"/>
          <c:showBubbleSize val="0"/>
        </c:dLbls>
        <c:gapWidth val="150"/>
        <c:overlap val="100"/>
        <c:axId val="497791712"/>
        <c:axId val="497792136"/>
      </c:barChart>
      <c:catAx>
        <c:axId val="497791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2136"/>
        <c:crosses val="autoZero"/>
        <c:auto val="1"/>
        <c:lblAlgn val="ctr"/>
        <c:lblOffset val="100"/>
        <c:noMultiLvlLbl val="0"/>
      </c:catAx>
      <c:valAx>
        <c:axId val="497792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1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53642</c:v>
                </c:pt>
                <c:pt idx="1">
                  <c:v>63724</c:v>
                </c:pt>
                <c:pt idx="2">
                  <c:v>73832</c:v>
                </c:pt>
                <c:pt idx="3" formatCode="&quot;₡&quot;#,##0">
                  <c:v>84984</c:v>
                </c:pt>
                <c:pt idx="4" formatCode="&quot;₡&quot;#,##0">
                  <c:v>90962</c:v>
                </c:pt>
                <c:pt idx="5" formatCode="&quot;₡&quot;#,##0">
                  <c:v>95442</c:v>
                </c:pt>
                <c:pt idx="6" formatCode="&quot;₡&quot;#,##0">
                  <c:v>81462</c:v>
                </c:pt>
                <c:pt idx="7" formatCode="&quot;₡&quot;#,##0">
                  <c:v>74547</c:v>
                </c:pt>
                <c:pt idx="8" formatCode="&quot;₡&quot;#,##0">
                  <c:v>75556</c:v>
                </c:pt>
                <c:pt idx="9" formatCode="&quot;₡&quot;#,##0">
                  <c:v>91092</c:v>
                </c:pt>
                <c:pt idx="10" formatCode="&quot;₡&quot;#,##0">
                  <c:v>69732</c:v>
                </c:pt>
                <c:pt idx="11" formatCode="&quot;₡&quot;#,##0">
                  <c:v>64536</c:v>
                </c:pt>
              </c:numCache>
            </c:numRef>
          </c:val>
          <c:extLst>
            <c:ext xmlns:c16="http://schemas.microsoft.com/office/drawing/2014/chart" uri="{C3380CC4-5D6E-409C-BE32-E72D297353CC}">
              <c16:uniqueId val="{00000000-2528-4FD9-B76F-E225A6DD8AA3}"/>
            </c:ext>
          </c:extLst>
        </c:ser>
        <c:dLbls>
          <c:showLegendKey val="0"/>
          <c:showVal val="0"/>
          <c:showCatName val="0"/>
          <c:showSerName val="0"/>
          <c:showPercent val="0"/>
          <c:showBubbleSize val="0"/>
        </c:dLbls>
        <c:gapWidth val="150"/>
        <c:overlap val="100"/>
        <c:axId val="497792984"/>
        <c:axId val="497793408"/>
      </c:barChart>
      <c:catAx>
        <c:axId val="497792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3408"/>
        <c:crosses val="autoZero"/>
        <c:auto val="1"/>
        <c:lblAlgn val="ctr"/>
        <c:lblOffset val="100"/>
        <c:noMultiLvlLbl val="0"/>
      </c:catAx>
      <c:valAx>
        <c:axId val="497793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2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0.15922648748142726</c:v>
                </c:pt>
                <c:pt idx="1">
                  <c:v>0.17896347548399974</c:v>
                </c:pt>
                <c:pt idx="2">
                  <c:v>0.20734925598208145</c:v>
                </c:pt>
                <c:pt idx="3">
                  <c:v>0.23773091167143459</c:v>
                </c:pt>
                <c:pt idx="4">
                  <c:v>0.2521455658306167</c:v>
                </c:pt>
                <c:pt idx="5">
                  <c:v>0.26456434479852747</c:v>
                </c:pt>
                <c:pt idx="6">
                  <c:v>0.14185725947833999</c:v>
                </c:pt>
                <c:pt idx="7">
                  <c:v>0.13851156939630369</c:v>
                </c:pt>
                <c:pt idx="8">
                  <c:v>0.14038515584224401</c:v>
                </c:pt>
                <c:pt idx="9">
                  <c:v>0.17745540195120646</c:v>
                </c:pt>
                <c:pt idx="10">
                  <c:v>0.14908395005553846</c:v>
                </c:pt>
                <c:pt idx="11">
                  <c:v>0.13797625898317786</c:v>
                </c:pt>
              </c:numCache>
            </c:numRef>
          </c:val>
          <c:extLst>
            <c:ext xmlns:c16="http://schemas.microsoft.com/office/drawing/2014/chart" uri="{C3380CC4-5D6E-409C-BE32-E72D297353CC}">
              <c16:uniqueId val="{00000000-59DF-4B54-A2DA-64AC848DC29E}"/>
            </c:ext>
          </c:extLst>
        </c:ser>
        <c:dLbls>
          <c:showLegendKey val="0"/>
          <c:showVal val="0"/>
          <c:showCatName val="0"/>
          <c:showSerName val="0"/>
          <c:showPercent val="0"/>
          <c:showBubbleSize val="0"/>
        </c:dLbls>
        <c:gapWidth val="150"/>
        <c:overlap val="100"/>
        <c:axId val="497794256"/>
        <c:axId val="497794680"/>
      </c:barChart>
      <c:catAx>
        <c:axId val="497794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4680"/>
        <c:crosses val="autoZero"/>
        <c:auto val="1"/>
        <c:lblAlgn val="ctr"/>
        <c:lblOffset val="100"/>
        <c:noMultiLvlLbl val="0"/>
      </c:catAx>
      <c:valAx>
        <c:axId val="497794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4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9B-4359-B77E-247E382A7745}"/>
            </c:ext>
          </c:extLst>
        </c:ser>
        <c:dLbls>
          <c:showLegendKey val="0"/>
          <c:showVal val="0"/>
          <c:showCatName val="0"/>
          <c:showSerName val="0"/>
          <c:showPercent val="0"/>
          <c:showBubbleSize val="0"/>
        </c:dLbls>
        <c:gapWidth val="150"/>
        <c:overlap val="100"/>
        <c:axId val="497795528"/>
        <c:axId val="497795952"/>
      </c:barChart>
      <c:catAx>
        <c:axId val="497795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5952"/>
        <c:crosses val="autoZero"/>
        <c:auto val="1"/>
        <c:lblAlgn val="ctr"/>
        <c:lblOffset val="100"/>
        <c:noMultiLvlLbl val="0"/>
      </c:catAx>
      <c:valAx>
        <c:axId val="497795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5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6720</c:v>
                </c:pt>
                <c:pt idx="1">
                  <c:v>10140</c:v>
                </c:pt>
                <c:pt idx="2">
                  <c:v>12240</c:v>
                </c:pt>
                <c:pt idx="3">
                  <c:v>14100</c:v>
                </c:pt>
                <c:pt idx="4">
                  <c:v>16440</c:v>
                </c:pt>
                <c:pt idx="5">
                  <c:v>15240</c:v>
                </c:pt>
                <c:pt idx="6">
                  <c:v>9300</c:v>
                </c:pt>
                <c:pt idx="7">
                  <c:v>16200</c:v>
                </c:pt>
                <c:pt idx="8">
                  <c:v>18360</c:v>
                </c:pt>
                <c:pt idx="9">
                  <c:v>20340</c:v>
                </c:pt>
                <c:pt idx="10">
                  <c:v>20160</c:v>
                </c:pt>
                <c:pt idx="11">
                  <c:v>12780</c:v>
                </c:pt>
              </c:numCache>
            </c:numRef>
          </c:val>
          <c:extLst>
            <c:ext xmlns:c16="http://schemas.microsoft.com/office/drawing/2014/chart" uri="{C3380CC4-5D6E-409C-BE32-E72D297353CC}">
              <c16:uniqueId val="{00000000-70D1-40CE-84F8-8693ED9567F3}"/>
            </c:ext>
          </c:extLst>
        </c:ser>
        <c:dLbls>
          <c:showLegendKey val="0"/>
          <c:showVal val="0"/>
          <c:showCatName val="0"/>
          <c:showSerName val="0"/>
          <c:showPercent val="0"/>
          <c:showBubbleSize val="0"/>
        </c:dLbls>
        <c:gapWidth val="150"/>
        <c:overlap val="100"/>
        <c:axId val="497798072"/>
        <c:axId val="497798496"/>
      </c:barChart>
      <c:catAx>
        <c:axId val="497798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8496"/>
        <c:crosses val="autoZero"/>
        <c:auto val="1"/>
        <c:lblAlgn val="ctr"/>
        <c:lblOffset val="100"/>
        <c:noMultiLvlLbl val="0"/>
      </c:catAx>
      <c:valAx>
        <c:axId val="497798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8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numCache>
            </c:numRef>
          </c:val>
          <c:extLst>
            <c:ext xmlns:c16="http://schemas.microsoft.com/office/drawing/2014/chart" uri="{C3380CC4-5D6E-409C-BE32-E72D297353CC}">
              <c16:uniqueId val="{00000000-D588-40B5-B316-BD9A50A966AB}"/>
            </c:ext>
          </c:extLst>
        </c:ser>
        <c:dLbls>
          <c:showLegendKey val="0"/>
          <c:showVal val="0"/>
          <c:showCatName val="0"/>
          <c:showSerName val="0"/>
          <c:showPercent val="0"/>
          <c:showBubbleSize val="0"/>
        </c:dLbls>
        <c:gapWidth val="150"/>
        <c:overlap val="100"/>
        <c:axId val="497799344"/>
        <c:axId val="497799768"/>
      </c:barChart>
      <c:catAx>
        <c:axId val="497799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799768"/>
        <c:crosses val="autoZero"/>
        <c:auto val="1"/>
        <c:lblAlgn val="ctr"/>
        <c:lblOffset val="100"/>
        <c:noMultiLvlLbl val="0"/>
      </c:catAx>
      <c:valAx>
        <c:axId val="497799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99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496473</c:v>
                </c:pt>
                <c:pt idx="1">
                  <c:v>772641</c:v>
                </c:pt>
                <c:pt idx="2">
                  <c:v>906230</c:v>
                </c:pt>
                <c:pt idx="3" formatCode="&quot;₡&quot;#,##0">
                  <c:v>1034924.36</c:v>
                </c:pt>
                <c:pt idx="4" formatCode="&quot;₡&quot;#,##0">
                  <c:v>1127396.77</c:v>
                </c:pt>
                <c:pt idx="5" formatCode="&quot;₡&quot;#,##0">
                  <c:v>1044433.23</c:v>
                </c:pt>
                <c:pt idx="6" formatCode="&quot;₡&quot;#,##0">
                  <c:v>653685.31999999995</c:v>
                </c:pt>
                <c:pt idx="7" formatCode="&quot;₡&quot;#,##0">
                  <c:v>1033583.12</c:v>
                </c:pt>
                <c:pt idx="8" formatCode="&quot;₡&quot;#,##0">
                  <c:v>1247252.94</c:v>
                </c:pt>
                <c:pt idx="9" formatCode="&quot;₡&quot;#,##0">
                  <c:v>1255704.2</c:v>
                </c:pt>
                <c:pt idx="10" formatCode="&quot;₡&quot;#,##0">
                  <c:v>1142865.9199999999</c:v>
                </c:pt>
                <c:pt idx="11" formatCode="&quot;₡&quot;#,##0">
                  <c:v>810518.95</c:v>
                </c:pt>
              </c:numCache>
            </c:numRef>
          </c:val>
          <c:extLst>
            <c:ext xmlns:c16="http://schemas.microsoft.com/office/drawing/2014/chart" uri="{C3380CC4-5D6E-409C-BE32-E72D297353CC}">
              <c16:uniqueId val="{00000000-5D3A-4C05-88AA-B152EF3E7B15}"/>
            </c:ext>
          </c:extLst>
        </c:ser>
        <c:dLbls>
          <c:showLegendKey val="0"/>
          <c:showVal val="0"/>
          <c:showCatName val="0"/>
          <c:showSerName val="0"/>
          <c:showPercent val="0"/>
          <c:showBubbleSize val="0"/>
        </c:dLbls>
        <c:gapWidth val="150"/>
        <c:overlap val="100"/>
        <c:axId val="497800616"/>
        <c:axId val="497801040"/>
      </c:barChart>
      <c:catAx>
        <c:axId val="497800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1040"/>
        <c:crosses val="autoZero"/>
        <c:auto val="1"/>
        <c:lblAlgn val="ctr"/>
        <c:lblOffset val="100"/>
        <c:noMultiLvlLbl val="0"/>
      </c:catAx>
      <c:valAx>
        <c:axId val="497801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0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1.4902534761492914</c:v>
                </c:pt>
                <c:pt idx="1">
                  <c:v>2.248686048832413</c:v>
                </c:pt>
                <c:pt idx="2">
                  <c:v>2.7143902601290666</c:v>
                </c:pt>
                <c:pt idx="3">
                  <c:v>3.1268711329918166</c:v>
                </c:pt>
                <c:pt idx="4">
                  <c:v>3.6457986827223734</c:v>
                </c:pt>
                <c:pt idx="5">
                  <c:v>231.6175969662697</c:v>
                </c:pt>
                <c:pt idx="6">
                  <c:v>1.2445967105175113</c:v>
                </c:pt>
                <c:pt idx="7">
                  <c:v>2.1680071731595358</c:v>
                </c:pt>
                <c:pt idx="8">
                  <c:v>2.4570747962474742</c:v>
                </c:pt>
                <c:pt idx="9">
                  <c:v>2.7220534507447507</c:v>
                </c:pt>
                <c:pt idx="10">
                  <c:v>2.6979644821540889</c:v>
                </c:pt>
                <c:pt idx="11">
                  <c:v>1.7103167699369672</c:v>
                </c:pt>
              </c:numCache>
            </c:numRef>
          </c:val>
          <c:extLst>
            <c:ext xmlns:c16="http://schemas.microsoft.com/office/drawing/2014/chart" uri="{C3380CC4-5D6E-409C-BE32-E72D297353CC}">
              <c16:uniqueId val="{00000000-7AEE-41ED-9161-0ED83E48DCE4}"/>
            </c:ext>
          </c:extLst>
        </c:ser>
        <c:dLbls>
          <c:showLegendKey val="0"/>
          <c:showVal val="0"/>
          <c:showCatName val="0"/>
          <c:showSerName val="0"/>
          <c:showPercent val="0"/>
          <c:showBubbleSize val="0"/>
        </c:dLbls>
        <c:gapWidth val="150"/>
        <c:overlap val="100"/>
        <c:axId val="497801888"/>
        <c:axId val="497802312"/>
      </c:barChart>
      <c:catAx>
        <c:axId val="497801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2312"/>
        <c:crosses val="autoZero"/>
        <c:auto val="1"/>
        <c:lblAlgn val="ctr"/>
        <c:lblOffset val="100"/>
        <c:noMultiLvlLbl val="0"/>
      </c:catAx>
      <c:valAx>
        <c:axId val="497802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1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0.15922648748142726</c:v>
                </c:pt>
                <c:pt idx="1">
                  <c:v>0.17896347548399974</c:v>
                </c:pt>
                <c:pt idx="2">
                  <c:v>0.20734925598208145</c:v>
                </c:pt>
                <c:pt idx="3">
                  <c:v>0.23773091167143459</c:v>
                </c:pt>
                <c:pt idx="4">
                  <c:v>0.2521455658306167</c:v>
                </c:pt>
                <c:pt idx="5">
                  <c:v>0.26456434479852747</c:v>
                </c:pt>
                <c:pt idx="6">
                  <c:v>0.14185725947833999</c:v>
                </c:pt>
                <c:pt idx="7">
                  <c:v>0.13851156939630369</c:v>
                </c:pt>
                <c:pt idx="8">
                  <c:v>0.14038515584224401</c:v>
                </c:pt>
                <c:pt idx="9">
                  <c:v>0.17745540195120646</c:v>
                </c:pt>
                <c:pt idx="10">
                  <c:v>0.14908395005553846</c:v>
                </c:pt>
                <c:pt idx="11">
                  <c:v>0.13797625898317786</c:v>
                </c:pt>
              </c:numCache>
            </c:numRef>
          </c:val>
          <c:extLst>
            <c:ext xmlns:c16="http://schemas.microsoft.com/office/drawing/2014/chart" uri="{C3380CC4-5D6E-409C-BE32-E72D297353CC}">
              <c16:uniqueId val="{00000000-0F5F-47CF-8786-E205A9B86FDD}"/>
            </c:ext>
          </c:extLst>
        </c:ser>
        <c:dLbls>
          <c:showLegendKey val="0"/>
          <c:showVal val="0"/>
          <c:showCatName val="0"/>
          <c:showSerName val="0"/>
          <c:showPercent val="0"/>
          <c:showBubbleSize val="0"/>
        </c:dLbls>
        <c:gapWidth val="150"/>
        <c:overlap val="100"/>
        <c:axId val="418202560"/>
        <c:axId val="418202984"/>
      </c:barChart>
      <c:catAx>
        <c:axId val="418202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202984"/>
        <c:crosses val="autoZero"/>
        <c:auto val="1"/>
        <c:lblAlgn val="ctr"/>
        <c:lblOffset val="100"/>
        <c:noMultiLvlLbl val="0"/>
      </c:catAx>
      <c:valAx>
        <c:axId val="418202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202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58-4DDE-8918-B8DE85F648A5}"/>
            </c:ext>
          </c:extLst>
        </c:ser>
        <c:dLbls>
          <c:showLegendKey val="0"/>
          <c:showVal val="0"/>
          <c:showCatName val="0"/>
          <c:showSerName val="0"/>
          <c:showPercent val="0"/>
          <c:showBubbleSize val="0"/>
        </c:dLbls>
        <c:gapWidth val="150"/>
        <c:overlap val="100"/>
        <c:axId val="497803160"/>
        <c:axId val="497803584"/>
      </c:barChart>
      <c:catAx>
        <c:axId val="497803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3584"/>
        <c:crosses val="autoZero"/>
        <c:auto val="1"/>
        <c:lblAlgn val="ctr"/>
        <c:lblOffset val="100"/>
        <c:noMultiLvlLbl val="0"/>
      </c:catAx>
      <c:valAx>
        <c:axId val="497803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3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'363340'!$B$12:$B$13</c:f>
              <c:strCache>
                <c:ptCount val="2"/>
                <c:pt idx="0">
                  <c:v>Energía     (kWh)</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'363340'!$B$14:$B$25</c:f>
              <c:numCache>
                <c:formatCode>General</c:formatCode>
                <c:ptCount val="12"/>
                <c:pt idx="0">
                  <c:v>26666</c:v>
                </c:pt>
                <c:pt idx="1">
                  <c:v>28488</c:v>
                </c:pt>
                <c:pt idx="2">
                  <c:v>26128</c:v>
                </c:pt>
                <c:pt idx="3">
                  <c:v>29748</c:v>
                </c:pt>
                <c:pt idx="4">
                  <c:v>27109</c:v>
                </c:pt>
                <c:pt idx="5">
                  <c:v>26936</c:v>
                </c:pt>
                <c:pt idx="6">
                  <c:v>28127</c:v>
                </c:pt>
                <c:pt idx="7">
                  <c:v>27668</c:v>
                </c:pt>
                <c:pt idx="8">
                  <c:v>26152</c:v>
                </c:pt>
                <c:pt idx="9">
                  <c:v>25227</c:v>
                </c:pt>
                <c:pt idx="10">
                  <c:v>25869</c:v>
                </c:pt>
                <c:pt idx="11">
                  <c:v>27287</c:v>
                </c:pt>
              </c:numCache>
            </c:numRef>
          </c:val>
          <c:extLst>
            <c:ext xmlns:c16="http://schemas.microsoft.com/office/drawing/2014/chart" uri="{C3380CC4-5D6E-409C-BE32-E72D297353CC}">
              <c16:uniqueId val="{00000000-2FB1-4091-88F3-3705F1BDA79D}"/>
            </c:ext>
          </c:extLst>
        </c:ser>
        <c:dLbls>
          <c:showLegendKey val="0"/>
          <c:showVal val="0"/>
          <c:showCatName val="0"/>
          <c:showSerName val="0"/>
          <c:showPercent val="0"/>
          <c:showBubbleSize val="0"/>
        </c:dLbls>
        <c:gapWidth val="150"/>
        <c:overlap val="100"/>
        <c:axId val="497805704"/>
        <c:axId val="497806128"/>
      </c:barChart>
      <c:catAx>
        <c:axId val="497805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6128"/>
        <c:crosses val="autoZero"/>
        <c:auto val="1"/>
        <c:lblAlgn val="ctr"/>
        <c:lblOffset val="100"/>
        <c:noMultiLvlLbl val="0"/>
      </c:catAx>
      <c:valAx>
        <c:axId val="497806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5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'363340'!$C$12:$C$13</c:f>
              <c:strCache>
                <c:ptCount val="2"/>
                <c:pt idx="0">
                  <c:v>Demanda máxima       (kW)</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'363340'!$C$14:$C$25</c:f>
              <c:numCache>
                <c:formatCode>General</c:formatCode>
                <c:ptCount val="12"/>
              </c:numCache>
            </c:numRef>
          </c:val>
          <c:extLst>
            <c:ext xmlns:c16="http://schemas.microsoft.com/office/drawing/2014/chart" uri="{C3380CC4-5D6E-409C-BE32-E72D297353CC}">
              <c16:uniqueId val="{00000000-2313-4B7A-9686-D6BDD746F8C3}"/>
            </c:ext>
          </c:extLst>
        </c:ser>
        <c:dLbls>
          <c:showLegendKey val="0"/>
          <c:showVal val="0"/>
          <c:showCatName val="0"/>
          <c:showSerName val="0"/>
          <c:showPercent val="0"/>
          <c:showBubbleSize val="0"/>
        </c:dLbls>
        <c:gapWidth val="150"/>
        <c:overlap val="100"/>
        <c:axId val="497806976"/>
        <c:axId val="497807400"/>
      </c:barChart>
      <c:catAx>
        <c:axId val="497806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7400"/>
        <c:crosses val="autoZero"/>
        <c:auto val="1"/>
        <c:lblAlgn val="ctr"/>
        <c:lblOffset val="100"/>
        <c:noMultiLvlLbl val="0"/>
      </c:catAx>
      <c:valAx>
        <c:axId val="497807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6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'363340'!$D$12:$D$13</c:f>
              <c:strCache>
                <c:ptCount val="2"/>
                <c:pt idx="0">
                  <c:v>Importe             (¢)</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'363340'!$D$14:$D$25</c:f>
              <c:numCache>
                <c:formatCode>"₡"#,##0;[Red]\-"₡"#,##0</c:formatCode>
                <c:ptCount val="12"/>
                <c:pt idx="0">
                  <c:v>1499367</c:v>
                </c:pt>
                <c:pt idx="1">
                  <c:v>1636383</c:v>
                </c:pt>
                <c:pt idx="2">
                  <c:v>1527421</c:v>
                </c:pt>
                <c:pt idx="3" formatCode="&quot;₡&quot;#,##0">
                  <c:v>1707147.89</c:v>
                </c:pt>
                <c:pt idx="4" formatCode="&quot;₡&quot;#,##0">
                  <c:v>1591054.73</c:v>
                </c:pt>
                <c:pt idx="5" formatCode="&quot;₡&quot;#,##0">
                  <c:v>1594014</c:v>
                </c:pt>
                <c:pt idx="6" formatCode="&quot;₡&quot;#,##0">
                  <c:v>1558169.68</c:v>
                </c:pt>
                <c:pt idx="7" formatCode="&quot;₡&quot;#,##0">
                  <c:v>1447841.36</c:v>
                </c:pt>
                <c:pt idx="8" formatCode="&quot;₡&quot;#,##0">
                  <c:v>1400606.35</c:v>
                </c:pt>
                <c:pt idx="9" formatCode="&quot;₡&quot;#,##0">
                  <c:v>1254204.18</c:v>
                </c:pt>
                <c:pt idx="10" formatCode="&quot;₡&quot;#,##0">
                  <c:v>1212168.04</c:v>
                </c:pt>
                <c:pt idx="11" formatCode="&quot;₡&quot;#,##0">
                  <c:v>1248935.99</c:v>
                </c:pt>
              </c:numCache>
            </c:numRef>
          </c:val>
          <c:extLst>
            <c:ext xmlns:c16="http://schemas.microsoft.com/office/drawing/2014/chart" uri="{C3380CC4-5D6E-409C-BE32-E72D297353CC}">
              <c16:uniqueId val="{00000000-29EB-4BF2-ACC0-54BEAACF4BF6}"/>
            </c:ext>
          </c:extLst>
        </c:ser>
        <c:dLbls>
          <c:showLegendKey val="0"/>
          <c:showVal val="0"/>
          <c:showCatName val="0"/>
          <c:showSerName val="0"/>
          <c:showPercent val="0"/>
          <c:showBubbleSize val="0"/>
        </c:dLbls>
        <c:gapWidth val="150"/>
        <c:overlap val="100"/>
        <c:axId val="497808248"/>
        <c:axId val="497808672"/>
      </c:barChart>
      <c:catAx>
        <c:axId val="497808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8672"/>
        <c:crosses val="autoZero"/>
        <c:auto val="1"/>
        <c:lblAlgn val="ctr"/>
        <c:lblOffset val="100"/>
        <c:noMultiLvlLbl val="0"/>
      </c:catAx>
      <c:valAx>
        <c:axId val="497808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8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'363340'!$G$13</c:f>
              <c:strCache>
                <c:ptCount val="1"/>
                <c:pt idx="0">
                  <c:v>Consumo de energía eléctrica por  empleado (kWh /Nº empleados)</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'363340'!$G$14:$G$25</c:f>
              <c:numCache>
                <c:formatCode>0.00</c:formatCode>
                <c:ptCount val="12"/>
                <c:pt idx="0">
                  <c:v>5.9135564278269355</c:v>
                </c:pt>
                <c:pt idx="1">
                  <c:v>6.3176102721043179</c:v>
                </c:pt>
                <c:pt idx="2">
                  <c:v>5.7942474441709351</c:v>
                </c:pt>
                <c:pt idx="3">
                  <c:v>6.5970327988823092</c:v>
                </c:pt>
                <c:pt idx="4">
                  <c:v>6.0117978400195149</c:v>
                </c:pt>
                <c:pt idx="5">
                  <c:v>5.9734326835650764</c:v>
                </c:pt>
                <c:pt idx="6">
                  <c:v>3.7641689974974235</c:v>
                </c:pt>
                <c:pt idx="7">
                  <c:v>3.7027421275912369</c:v>
                </c:pt>
                <c:pt idx="8">
                  <c:v>3.4998594810165544</c:v>
                </c:pt>
                <c:pt idx="9">
                  <c:v>3.3760689479812105</c:v>
                </c:pt>
                <c:pt idx="10">
                  <c:v>3.4619862692879031</c:v>
                </c:pt>
                <c:pt idx="11">
                  <c:v>3.6517538107410035</c:v>
                </c:pt>
              </c:numCache>
            </c:numRef>
          </c:val>
          <c:extLst>
            <c:ext xmlns:c16="http://schemas.microsoft.com/office/drawing/2014/chart" uri="{C3380CC4-5D6E-409C-BE32-E72D297353CC}">
              <c16:uniqueId val="{00000000-5352-4C4B-85A4-B81DE9DF2C22}"/>
            </c:ext>
          </c:extLst>
        </c:ser>
        <c:dLbls>
          <c:showLegendKey val="0"/>
          <c:showVal val="0"/>
          <c:showCatName val="0"/>
          <c:showSerName val="0"/>
          <c:showPercent val="0"/>
          <c:showBubbleSize val="0"/>
        </c:dLbls>
        <c:gapWidth val="150"/>
        <c:overlap val="100"/>
        <c:axId val="497809520"/>
        <c:axId val="497809944"/>
      </c:barChart>
      <c:catAx>
        <c:axId val="497809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09944"/>
        <c:crosses val="autoZero"/>
        <c:auto val="1"/>
        <c:lblAlgn val="ctr"/>
        <c:lblOffset val="100"/>
        <c:noMultiLvlLbl val="0"/>
      </c:catAx>
      <c:valAx>
        <c:axId val="497809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09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'363340'!$H$13</c:f>
              <c:strCache>
                <c:ptCount val="1"/>
                <c:pt idx="0">
                  <c:v>Consumo de energía eléctrica por área física        (kWh/ m2)</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02C-4A40-8BF7-6F0CE8755C66}"/>
            </c:ext>
          </c:extLst>
        </c:ser>
        <c:dLbls>
          <c:showLegendKey val="0"/>
          <c:showVal val="0"/>
          <c:showCatName val="0"/>
          <c:showSerName val="0"/>
          <c:showPercent val="0"/>
          <c:showBubbleSize val="0"/>
        </c:dLbls>
        <c:gapWidth val="150"/>
        <c:overlap val="100"/>
        <c:axId val="493479408"/>
        <c:axId val="497810792"/>
      </c:barChart>
      <c:catAx>
        <c:axId val="493479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0792"/>
        <c:crosses val="autoZero"/>
        <c:auto val="1"/>
        <c:lblAlgn val="ctr"/>
        <c:lblOffset val="100"/>
        <c:noMultiLvlLbl val="0"/>
      </c:catAx>
      <c:valAx>
        <c:axId val="497810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79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'363339'!$B$12:$B$13</c:f>
              <c:strCache>
                <c:ptCount val="2"/>
                <c:pt idx="0">
                  <c:v>Energía     (kWh)</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6720</c:v>
                </c:pt>
                <c:pt idx="1">
                  <c:v>10140</c:v>
                </c:pt>
                <c:pt idx="2">
                  <c:v>12240</c:v>
                </c:pt>
                <c:pt idx="3">
                  <c:v>14100</c:v>
                </c:pt>
                <c:pt idx="4">
                  <c:v>16440</c:v>
                </c:pt>
                <c:pt idx="5">
                  <c:v>15240</c:v>
                </c:pt>
                <c:pt idx="6">
                  <c:v>9300</c:v>
                </c:pt>
                <c:pt idx="7">
                  <c:v>16200</c:v>
                </c:pt>
                <c:pt idx="8">
                  <c:v>18360</c:v>
                </c:pt>
                <c:pt idx="9">
                  <c:v>20340</c:v>
                </c:pt>
                <c:pt idx="10">
                  <c:v>20160</c:v>
                </c:pt>
                <c:pt idx="11">
                  <c:v>12780</c:v>
                </c:pt>
              </c:numCache>
            </c:numRef>
          </c:val>
          <c:extLst>
            <c:ext xmlns:c16="http://schemas.microsoft.com/office/drawing/2014/chart" uri="{C3380CC4-5D6E-409C-BE32-E72D297353CC}">
              <c16:uniqueId val="{00000000-7ED5-4417-8736-DEC285F6D06B}"/>
            </c:ext>
          </c:extLst>
        </c:ser>
        <c:dLbls>
          <c:showLegendKey val="0"/>
          <c:showVal val="0"/>
          <c:showCatName val="0"/>
          <c:showSerName val="0"/>
          <c:showPercent val="0"/>
          <c:showBubbleSize val="0"/>
        </c:dLbls>
        <c:gapWidth val="150"/>
        <c:overlap val="100"/>
        <c:axId val="497812912"/>
        <c:axId val="497813336"/>
      </c:barChart>
      <c:catAx>
        <c:axId val="497812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3336"/>
        <c:crosses val="autoZero"/>
        <c:auto val="1"/>
        <c:lblAlgn val="ctr"/>
        <c:lblOffset val="100"/>
        <c:noMultiLvlLbl val="0"/>
      </c:catAx>
      <c:valAx>
        <c:axId val="497813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12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'363339'!$C$12:$C$13</c:f>
              <c:strCache>
                <c:ptCount val="2"/>
                <c:pt idx="0">
                  <c:v>Demanda máxima       (kW)</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numCache>
            </c:numRef>
          </c:val>
          <c:extLst>
            <c:ext xmlns:c16="http://schemas.microsoft.com/office/drawing/2014/chart" uri="{C3380CC4-5D6E-409C-BE32-E72D297353CC}">
              <c16:uniqueId val="{00000000-0F36-4053-B7DC-9D5D62754E58}"/>
            </c:ext>
          </c:extLst>
        </c:ser>
        <c:dLbls>
          <c:showLegendKey val="0"/>
          <c:showVal val="0"/>
          <c:showCatName val="0"/>
          <c:showSerName val="0"/>
          <c:showPercent val="0"/>
          <c:showBubbleSize val="0"/>
        </c:dLbls>
        <c:gapWidth val="150"/>
        <c:overlap val="100"/>
        <c:axId val="497814184"/>
        <c:axId val="497814608"/>
      </c:barChart>
      <c:catAx>
        <c:axId val="497814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4608"/>
        <c:crosses val="autoZero"/>
        <c:auto val="1"/>
        <c:lblAlgn val="ctr"/>
        <c:lblOffset val="100"/>
        <c:noMultiLvlLbl val="0"/>
      </c:catAx>
      <c:valAx>
        <c:axId val="497814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14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'363339'!$D$12:$D$13</c:f>
              <c:strCache>
                <c:ptCount val="2"/>
                <c:pt idx="0">
                  <c:v>Importe             (¢)</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496473</c:v>
                </c:pt>
                <c:pt idx="1">
                  <c:v>772641</c:v>
                </c:pt>
                <c:pt idx="2">
                  <c:v>906230</c:v>
                </c:pt>
                <c:pt idx="3" formatCode="&quot;₡&quot;#,##0">
                  <c:v>1034924.36</c:v>
                </c:pt>
                <c:pt idx="4" formatCode="&quot;₡&quot;#,##0">
                  <c:v>1127396.77</c:v>
                </c:pt>
                <c:pt idx="5" formatCode="&quot;₡&quot;#,##0">
                  <c:v>1044433.23</c:v>
                </c:pt>
                <c:pt idx="6" formatCode="&quot;₡&quot;#,##0">
                  <c:v>653685.31999999995</c:v>
                </c:pt>
                <c:pt idx="7" formatCode="&quot;₡&quot;#,##0">
                  <c:v>1033583.12</c:v>
                </c:pt>
                <c:pt idx="8" formatCode="&quot;₡&quot;#,##0">
                  <c:v>1247252.94</c:v>
                </c:pt>
                <c:pt idx="9" formatCode="&quot;₡&quot;#,##0">
                  <c:v>1255704.2</c:v>
                </c:pt>
                <c:pt idx="10" formatCode="&quot;₡&quot;#,##0">
                  <c:v>1142865.9199999999</c:v>
                </c:pt>
                <c:pt idx="11" formatCode="&quot;₡&quot;#,##0">
                  <c:v>810518.95</c:v>
                </c:pt>
              </c:numCache>
            </c:numRef>
          </c:val>
          <c:extLst>
            <c:ext xmlns:c16="http://schemas.microsoft.com/office/drawing/2014/chart" uri="{C3380CC4-5D6E-409C-BE32-E72D297353CC}">
              <c16:uniqueId val="{00000000-C315-4C1E-9FC2-446BE71ED56A}"/>
            </c:ext>
          </c:extLst>
        </c:ser>
        <c:dLbls>
          <c:showLegendKey val="0"/>
          <c:showVal val="0"/>
          <c:showCatName val="0"/>
          <c:showSerName val="0"/>
          <c:showPercent val="0"/>
          <c:showBubbleSize val="0"/>
        </c:dLbls>
        <c:gapWidth val="150"/>
        <c:overlap val="100"/>
        <c:axId val="497815456"/>
        <c:axId val="497815880"/>
      </c:barChart>
      <c:catAx>
        <c:axId val="497815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5880"/>
        <c:crosses val="autoZero"/>
        <c:auto val="1"/>
        <c:lblAlgn val="ctr"/>
        <c:lblOffset val="100"/>
        <c:noMultiLvlLbl val="0"/>
      </c:catAx>
      <c:valAx>
        <c:axId val="497815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15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'363339'!$G$13</c:f>
              <c:strCache>
                <c:ptCount val="1"/>
                <c:pt idx="0">
                  <c:v>Consumo de energía eléctrica por  empleado (kWh /Nº empleados)</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1.4902534761492914</c:v>
                </c:pt>
                <c:pt idx="1">
                  <c:v>2.248686048832413</c:v>
                </c:pt>
                <c:pt idx="2">
                  <c:v>2.7143902601290666</c:v>
                </c:pt>
                <c:pt idx="3">
                  <c:v>3.1268711329918166</c:v>
                </c:pt>
                <c:pt idx="4">
                  <c:v>3.6457986827223734</c:v>
                </c:pt>
                <c:pt idx="5">
                  <c:v>231.6175969662697</c:v>
                </c:pt>
                <c:pt idx="6">
                  <c:v>1.2445967105175113</c:v>
                </c:pt>
                <c:pt idx="7">
                  <c:v>2.1680071731595358</c:v>
                </c:pt>
                <c:pt idx="8">
                  <c:v>2.4570747962474742</c:v>
                </c:pt>
                <c:pt idx="9">
                  <c:v>2.7220534507447507</c:v>
                </c:pt>
                <c:pt idx="10">
                  <c:v>2.6979644821540889</c:v>
                </c:pt>
                <c:pt idx="11">
                  <c:v>1.7103167699369672</c:v>
                </c:pt>
              </c:numCache>
            </c:numRef>
          </c:val>
          <c:extLst>
            <c:ext xmlns:c16="http://schemas.microsoft.com/office/drawing/2014/chart" uri="{C3380CC4-5D6E-409C-BE32-E72D297353CC}">
              <c16:uniqueId val="{00000000-6745-4CEF-B953-681DACE772E4}"/>
            </c:ext>
          </c:extLst>
        </c:ser>
        <c:dLbls>
          <c:showLegendKey val="0"/>
          <c:showVal val="0"/>
          <c:showCatName val="0"/>
          <c:showSerName val="0"/>
          <c:showPercent val="0"/>
          <c:showBubbleSize val="0"/>
        </c:dLbls>
        <c:gapWidth val="150"/>
        <c:overlap val="100"/>
        <c:axId val="497816728"/>
        <c:axId val="497817152"/>
      </c:barChart>
      <c:catAx>
        <c:axId val="497816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7152"/>
        <c:crosses val="autoZero"/>
        <c:auto val="1"/>
        <c:lblAlgn val="ctr"/>
        <c:lblOffset val="100"/>
        <c:noMultiLvlLbl val="0"/>
      </c:catAx>
      <c:valAx>
        <c:axId val="497817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16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DC-43E5-A3B4-762B73E4E4E3}"/>
            </c:ext>
          </c:extLst>
        </c:ser>
        <c:dLbls>
          <c:showLegendKey val="0"/>
          <c:showVal val="0"/>
          <c:showCatName val="0"/>
          <c:showSerName val="0"/>
          <c:showPercent val="0"/>
          <c:showBubbleSize val="0"/>
        </c:dLbls>
        <c:gapWidth val="150"/>
        <c:overlap val="100"/>
        <c:axId val="418203832"/>
        <c:axId val="418204256"/>
      </c:barChart>
      <c:catAx>
        <c:axId val="418203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204256"/>
        <c:crosses val="autoZero"/>
        <c:auto val="1"/>
        <c:lblAlgn val="ctr"/>
        <c:lblOffset val="100"/>
        <c:noMultiLvlLbl val="0"/>
      </c:catAx>
      <c:valAx>
        <c:axId val="418204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203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'363339'!$H$13</c:f>
              <c:strCache>
                <c:ptCount val="1"/>
                <c:pt idx="0">
                  <c:v>Consumo de energía eléctrica por área física        (kWh/ m2)</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B86-448C-AA4F-0AB8330BA724}"/>
            </c:ext>
          </c:extLst>
        </c:ser>
        <c:dLbls>
          <c:showLegendKey val="0"/>
          <c:showVal val="0"/>
          <c:showCatName val="0"/>
          <c:showSerName val="0"/>
          <c:showPercent val="0"/>
          <c:showBubbleSize val="0"/>
        </c:dLbls>
        <c:gapWidth val="150"/>
        <c:overlap val="100"/>
        <c:axId val="497818000"/>
        <c:axId val="497818424"/>
      </c:barChart>
      <c:catAx>
        <c:axId val="497818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18424"/>
        <c:crosses val="autoZero"/>
        <c:auto val="1"/>
        <c:lblAlgn val="ctr"/>
        <c:lblOffset val="100"/>
        <c:noMultiLvlLbl val="0"/>
      </c:catAx>
      <c:valAx>
        <c:axId val="497818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18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228</c:v>
                </c:pt>
                <c:pt idx="1">
                  <c:v>1271</c:v>
                </c:pt>
                <c:pt idx="2">
                  <c:v>2153</c:v>
                </c:pt>
                <c:pt idx="3">
                  <c:v>2900</c:v>
                </c:pt>
                <c:pt idx="4">
                  <c:v>275</c:v>
                </c:pt>
                <c:pt idx="5">
                  <c:v>146</c:v>
                </c:pt>
                <c:pt idx="6">
                  <c:v>982</c:v>
                </c:pt>
                <c:pt idx="7">
                  <c:v>1945</c:v>
                </c:pt>
                <c:pt idx="8">
                  <c:v>535</c:v>
                </c:pt>
                <c:pt idx="9">
                  <c:v>1167</c:v>
                </c:pt>
                <c:pt idx="10">
                  <c:v>839</c:v>
                </c:pt>
                <c:pt idx="11">
                  <c:v>1124</c:v>
                </c:pt>
              </c:numCache>
            </c:numRef>
          </c:val>
          <c:extLst>
            <c:ext xmlns:c16="http://schemas.microsoft.com/office/drawing/2014/chart" uri="{C3380CC4-5D6E-409C-BE32-E72D297353CC}">
              <c16:uniqueId val="{00000000-30F5-49C3-A6E9-C6FCA288CE51}"/>
            </c:ext>
          </c:extLst>
        </c:ser>
        <c:dLbls>
          <c:showLegendKey val="0"/>
          <c:showVal val="0"/>
          <c:showCatName val="0"/>
          <c:showSerName val="0"/>
          <c:showPercent val="0"/>
          <c:showBubbleSize val="0"/>
        </c:dLbls>
        <c:gapWidth val="150"/>
        <c:overlap val="100"/>
        <c:axId val="497820544"/>
        <c:axId val="497820968"/>
      </c:barChart>
      <c:catAx>
        <c:axId val="497820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0968"/>
        <c:crosses val="autoZero"/>
        <c:auto val="1"/>
        <c:lblAlgn val="ctr"/>
        <c:lblOffset val="100"/>
        <c:noMultiLvlLbl val="0"/>
      </c:catAx>
      <c:valAx>
        <c:axId val="497820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0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numCache>
            </c:numRef>
          </c:val>
          <c:extLst>
            <c:ext xmlns:c16="http://schemas.microsoft.com/office/drawing/2014/chart" uri="{C3380CC4-5D6E-409C-BE32-E72D297353CC}">
              <c16:uniqueId val="{00000000-81FF-46A3-B834-BC2639D13512}"/>
            </c:ext>
          </c:extLst>
        </c:ser>
        <c:dLbls>
          <c:showLegendKey val="0"/>
          <c:showVal val="0"/>
          <c:showCatName val="0"/>
          <c:showSerName val="0"/>
          <c:showPercent val="0"/>
          <c:showBubbleSize val="0"/>
        </c:dLbls>
        <c:gapWidth val="150"/>
        <c:overlap val="100"/>
        <c:axId val="497822240"/>
        <c:axId val="497822664"/>
      </c:barChart>
      <c:catAx>
        <c:axId val="497822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2664"/>
        <c:crosses val="autoZero"/>
        <c:auto val="1"/>
        <c:lblAlgn val="ctr"/>
        <c:lblOffset val="100"/>
        <c:noMultiLvlLbl val="0"/>
      </c:catAx>
      <c:valAx>
        <c:axId val="497822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2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17034</c:v>
                </c:pt>
                <c:pt idx="1">
                  <c:v>100364</c:v>
                </c:pt>
                <c:pt idx="2">
                  <c:v>169496</c:v>
                </c:pt>
                <c:pt idx="3" formatCode="&quot;₡&quot;#,##0">
                  <c:v>245663</c:v>
                </c:pt>
                <c:pt idx="4" formatCode="&quot;₡&quot;#,##0">
                  <c:v>22001</c:v>
                </c:pt>
                <c:pt idx="5" formatCode="&quot;₡&quot;#,##0">
                  <c:v>11680</c:v>
                </c:pt>
                <c:pt idx="6" formatCode="&quot;₡&quot;#,##0">
                  <c:v>75467</c:v>
                </c:pt>
                <c:pt idx="7" formatCode="&quot;₡&quot;#,##0">
                  <c:v>139864</c:v>
                </c:pt>
                <c:pt idx="8" formatCode="&quot;₡&quot;#,##0">
                  <c:v>38534</c:v>
                </c:pt>
                <c:pt idx="9" formatCode="&quot;₡&quot;#,##0">
                  <c:v>80169</c:v>
                </c:pt>
                <c:pt idx="10" formatCode="&quot;₡&quot;#,##0">
                  <c:v>52518</c:v>
                </c:pt>
                <c:pt idx="11" formatCode="&quot;₡&quot;#,##0">
                  <c:v>70358</c:v>
                </c:pt>
              </c:numCache>
            </c:numRef>
          </c:val>
          <c:extLst>
            <c:ext xmlns:c16="http://schemas.microsoft.com/office/drawing/2014/chart" uri="{C3380CC4-5D6E-409C-BE32-E72D297353CC}">
              <c16:uniqueId val="{00000000-78C9-44BC-8314-622237A40347}"/>
            </c:ext>
          </c:extLst>
        </c:ser>
        <c:dLbls>
          <c:showLegendKey val="0"/>
          <c:showVal val="0"/>
          <c:showCatName val="0"/>
          <c:showSerName val="0"/>
          <c:showPercent val="0"/>
          <c:showBubbleSize val="0"/>
        </c:dLbls>
        <c:gapWidth val="150"/>
        <c:overlap val="100"/>
        <c:axId val="497823512"/>
        <c:axId val="497823936"/>
      </c:barChart>
      <c:catAx>
        <c:axId val="497823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3936"/>
        <c:crosses val="autoZero"/>
        <c:auto val="1"/>
        <c:lblAlgn val="ctr"/>
        <c:lblOffset val="100"/>
        <c:noMultiLvlLbl val="0"/>
      </c:catAx>
      <c:valAx>
        <c:axId val="497823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3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5.0562171512208098E-2</c:v>
                </c:pt>
                <c:pt idx="1">
                  <c:v>0.28186192978954605</c:v>
                </c:pt>
                <c:pt idx="2">
                  <c:v>0.47745769853414055</c:v>
                </c:pt>
                <c:pt idx="3">
                  <c:v>0.64311533940966448</c:v>
                </c:pt>
                <c:pt idx="4">
                  <c:v>6.0985075288847487E-2</c:v>
                </c:pt>
                <c:pt idx="5">
                  <c:v>3.2377530880624485E-2</c:v>
                </c:pt>
                <c:pt idx="6">
                  <c:v>0.13141870642238668</c:v>
                </c:pt>
                <c:pt idx="7">
                  <c:v>0.26029468838242575</c:v>
                </c:pt>
                <c:pt idx="8">
                  <c:v>7.159776775557726E-2</c:v>
                </c:pt>
                <c:pt idx="9">
                  <c:v>0.15617681302945546</c:v>
                </c:pt>
                <c:pt idx="10">
                  <c:v>0.11228135915313893</c:v>
                </c:pt>
                <c:pt idx="11">
                  <c:v>0.15042222608835298</c:v>
                </c:pt>
              </c:numCache>
            </c:numRef>
          </c:val>
          <c:extLst>
            <c:ext xmlns:c16="http://schemas.microsoft.com/office/drawing/2014/chart" uri="{C3380CC4-5D6E-409C-BE32-E72D297353CC}">
              <c16:uniqueId val="{00000000-ED9C-439D-919C-D6ABA205AD08}"/>
            </c:ext>
          </c:extLst>
        </c:ser>
        <c:dLbls>
          <c:showLegendKey val="0"/>
          <c:showVal val="0"/>
          <c:showCatName val="0"/>
          <c:showSerName val="0"/>
          <c:showPercent val="0"/>
          <c:showBubbleSize val="0"/>
        </c:dLbls>
        <c:gapWidth val="150"/>
        <c:overlap val="100"/>
        <c:axId val="497824784"/>
        <c:axId val="497825208"/>
      </c:barChart>
      <c:catAx>
        <c:axId val="497824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5208"/>
        <c:crosses val="autoZero"/>
        <c:auto val="1"/>
        <c:lblAlgn val="ctr"/>
        <c:lblOffset val="100"/>
        <c:noMultiLvlLbl val="0"/>
      </c:catAx>
      <c:valAx>
        <c:axId val="497825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4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82-4133-9406-C179D8C76819}"/>
            </c:ext>
          </c:extLst>
        </c:ser>
        <c:dLbls>
          <c:showLegendKey val="0"/>
          <c:showVal val="0"/>
          <c:showCatName val="0"/>
          <c:showSerName val="0"/>
          <c:showPercent val="0"/>
          <c:showBubbleSize val="0"/>
        </c:dLbls>
        <c:gapWidth val="150"/>
        <c:overlap val="100"/>
        <c:axId val="497826056"/>
        <c:axId val="497826480"/>
      </c:barChart>
      <c:catAx>
        <c:axId val="497826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6480"/>
        <c:crosses val="autoZero"/>
        <c:auto val="1"/>
        <c:lblAlgn val="ctr"/>
        <c:lblOffset val="100"/>
        <c:noMultiLvlLbl val="0"/>
      </c:catAx>
      <c:valAx>
        <c:axId val="497826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6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2176</c:v>
                </c:pt>
                <c:pt idx="1">
                  <c:v>2848</c:v>
                </c:pt>
                <c:pt idx="2">
                  <c:v>3077</c:v>
                </c:pt>
                <c:pt idx="3">
                  <c:v>3305</c:v>
                </c:pt>
                <c:pt idx="4">
                  <c:v>3546</c:v>
                </c:pt>
                <c:pt idx="5">
                  <c:v>3282</c:v>
                </c:pt>
                <c:pt idx="6">
                  <c:v>2976</c:v>
                </c:pt>
                <c:pt idx="7">
                  <c:v>4102</c:v>
                </c:pt>
                <c:pt idx="8">
                  <c:v>4272</c:v>
                </c:pt>
                <c:pt idx="9">
                  <c:v>4751</c:v>
                </c:pt>
                <c:pt idx="10">
                  <c:v>4487</c:v>
                </c:pt>
                <c:pt idx="11">
                  <c:v>3527</c:v>
                </c:pt>
              </c:numCache>
            </c:numRef>
          </c:val>
          <c:extLst>
            <c:ext xmlns:c16="http://schemas.microsoft.com/office/drawing/2014/chart" uri="{C3380CC4-5D6E-409C-BE32-E72D297353CC}">
              <c16:uniqueId val="{00000000-A1D3-4293-BA8B-1E6E63DA4CB7}"/>
            </c:ext>
          </c:extLst>
        </c:ser>
        <c:dLbls>
          <c:showLegendKey val="0"/>
          <c:showVal val="0"/>
          <c:showCatName val="0"/>
          <c:showSerName val="0"/>
          <c:showPercent val="0"/>
          <c:showBubbleSize val="0"/>
        </c:dLbls>
        <c:gapWidth val="150"/>
        <c:overlap val="100"/>
        <c:axId val="497828600"/>
        <c:axId val="497829024"/>
      </c:barChart>
      <c:catAx>
        <c:axId val="497828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9024"/>
        <c:crosses val="autoZero"/>
        <c:auto val="1"/>
        <c:lblAlgn val="ctr"/>
        <c:lblOffset val="100"/>
        <c:noMultiLvlLbl val="0"/>
      </c:catAx>
      <c:valAx>
        <c:axId val="497829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8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numCache>
            </c:numRef>
          </c:val>
          <c:extLst>
            <c:ext xmlns:c16="http://schemas.microsoft.com/office/drawing/2014/chart" uri="{C3380CC4-5D6E-409C-BE32-E72D297353CC}">
              <c16:uniqueId val="{00000000-633F-4B73-A15B-BDBE121DD5E2}"/>
            </c:ext>
          </c:extLst>
        </c:ser>
        <c:dLbls>
          <c:showLegendKey val="0"/>
          <c:showVal val="0"/>
          <c:showCatName val="0"/>
          <c:showSerName val="0"/>
          <c:showPercent val="0"/>
          <c:showBubbleSize val="0"/>
        </c:dLbls>
        <c:gapWidth val="150"/>
        <c:overlap val="100"/>
        <c:axId val="497769240"/>
        <c:axId val="497829872"/>
      </c:barChart>
      <c:catAx>
        <c:axId val="49776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29872"/>
        <c:crosses val="autoZero"/>
        <c:auto val="1"/>
        <c:lblAlgn val="ctr"/>
        <c:lblOffset val="100"/>
        <c:noMultiLvlLbl val="0"/>
      </c:catAx>
      <c:valAx>
        <c:axId val="497829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76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165519</c:v>
                </c:pt>
                <c:pt idx="1">
                  <c:v>223490</c:v>
                </c:pt>
                <c:pt idx="2">
                  <c:v>241280</c:v>
                </c:pt>
                <c:pt idx="3" formatCode="&quot;₡&quot;#,##0">
                  <c:v>260969.72</c:v>
                </c:pt>
                <c:pt idx="4" formatCode="&quot;₡&quot;#,##0">
                  <c:v>281363.78000000003</c:v>
                </c:pt>
                <c:pt idx="5" formatCode="&quot;₡&quot;#,##0">
                  <c:v>260584.76</c:v>
                </c:pt>
                <c:pt idx="6" formatCode="&quot;₡&quot;#,##0">
                  <c:v>221578.53</c:v>
                </c:pt>
                <c:pt idx="7" formatCode="&quot;₡&quot;#,##0">
                  <c:v>292712.17</c:v>
                </c:pt>
                <c:pt idx="8" formatCode="&quot;₡&quot;#,##0">
                  <c:v>304758.57</c:v>
                </c:pt>
                <c:pt idx="9" formatCode="&quot;₡&quot;#,##0">
                  <c:v>337213.06</c:v>
                </c:pt>
                <c:pt idx="10" formatCode="&quot;₡&quot;#,##0">
                  <c:v>307237.81</c:v>
                </c:pt>
                <c:pt idx="11" formatCode="&quot;₡&quot;#,##0">
                  <c:v>231364.66</c:v>
                </c:pt>
              </c:numCache>
            </c:numRef>
          </c:val>
          <c:extLst>
            <c:ext xmlns:c16="http://schemas.microsoft.com/office/drawing/2014/chart" uri="{C3380CC4-5D6E-409C-BE32-E72D297353CC}">
              <c16:uniqueId val="{00000000-C7D8-4F2C-8F00-D4908DE2B112}"/>
            </c:ext>
          </c:extLst>
        </c:ser>
        <c:dLbls>
          <c:showLegendKey val="0"/>
          <c:showVal val="0"/>
          <c:showCatName val="0"/>
          <c:showSerName val="0"/>
          <c:showPercent val="0"/>
          <c:showBubbleSize val="0"/>
        </c:dLbls>
        <c:gapWidth val="150"/>
        <c:overlap val="100"/>
        <c:axId val="497830720"/>
        <c:axId val="497831144"/>
      </c:barChart>
      <c:catAx>
        <c:axId val="497830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7831144"/>
        <c:crosses val="autoZero"/>
        <c:auto val="1"/>
        <c:lblAlgn val="ctr"/>
        <c:lblOffset val="100"/>
        <c:noMultiLvlLbl val="0"/>
      </c:catAx>
      <c:valAx>
        <c:axId val="497831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30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0.48255826846738958</c:v>
                </c:pt>
                <c:pt idx="1">
                  <c:v>0.63158361608231872</c:v>
                </c:pt>
                <c:pt idx="2">
                  <c:v>0.6823675515046681</c:v>
                </c:pt>
                <c:pt idx="3">
                  <c:v>0.7329297230168762</c:v>
                </c:pt>
                <c:pt idx="4">
                  <c:v>0.78637482536092074</c:v>
                </c:pt>
                <c:pt idx="5">
                  <c:v>0.72782915308362717</c:v>
                </c:pt>
                <c:pt idx="6">
                  <c:v>0.39827094736560364</c:v>
                </c:pt>
                <c:pt idx="7">
                  <c:v>0.54896082866051954</c:v>
                </c:pt>
                <c:pt idx="8">
                  <c:v>0.57171152121836644</c:v>
                </c:pt>
                <c:pt idx="9">
                  <c:v>0.63581494319018239</c:v>
                </c:pt>
                <c:pt idx="10">
                  <c:v>0.60048445592387889</c:v>
                </c:pt>
                <c:pt idx="11">
                  <c:v>0.47200995677368413</c:v>
                </c:pt>
              </c:numCache>
            </c:numRef>
          </c:val>
          <c:extLst>
            <c:ext xmlns:c16="http://schemas.microsoft.com/office/drawing/2014/chart" uri="{C3380CC4-5D6E-409C-BE32-E72D297353CC}">
              <c16:uniqueId val="{00000000-3261-4B44-9413-D5651ABBDEB0}"/>
            </c:ext>
          </c:extLst>
        </c:ser>
        <c:dLbls>
          <c:showLegendKey val="0"/>
          <c:showVal val="0"/>
          <c:showCatName val="0"/>
          <c:showSerName val="0"/>
          <c:showPercent val="0"/>
          <c:showBubbleSize val="0"/>
        </c:dLbls>
        <c:gapWidth val="150"/>
        <c:overlap val="100"/>
        <c:axId val="501961080"/>
        <c:axId val="501961504"/>
      </c:barChart>
      <c:catAx>
        <c:axId val="501961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1504"/>
        <c:crosses val="autoZero"/>
        <c:auto val="1"/>
        <c:lblAlgn val="ctr"/>
        <c:lblOffset val="100"/>
        <c:noMultiLvlLbl val="0"/>
      </c:catAx>
      <c:valAx>
        <c:axId val="501961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1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145</c:v>
                </c:pt>
                <c:pt idx="1">
                  <c:v>147</c:v>
                </c:pt>
                <c:pt idx="2">
                  <c:v>124</c:v>
                </c:pt>
                <c:pt idx="3">
                  <c:v>102</c:v>
                </c:pt>
                <c:pt idx="4">
                  <c:v>144</c:v>
                </c:pt>
                <c:pt idx="5">
                  <c:v>165</c:v>
                </c:pt>
                <c:pt idx="6">
                  <c:v>140</c:v>
                </c:pt>
                <c:pt idx="7">
                  <c:v>166</c:v>
                </c:pt>
                <c:pt idx="8">
                  <c:v>165</c:v>
                </c:pt>
                <c:pt idx="9">
                  <c:v>216</c:v>
                </c:pt>
                <c:pt idx="10">
                  <c:v>172</c:v>
                </c:pt>
                <c:pt idx="11">
                  <c:v>155</c:v>
                </c:pt>
              </c:numCache>
            </c:numRef>
          </c:val>
          <c:extLst>
            <c:ext xmlns:c16="http://schemas.microsoft.com/office/drawing/2014/chart" uri="{C3380CC4-5D6E-409C-BE32-E72D297353CC}">
              <c16:uniqueId val="{00000000-CB6C-4680-993D-BD8356414FB4}"/>
            </c:ext>
          </c:extLst>
        </c:ser>
        <c:dLbls>
          <c:showLegendKey val="0"/>
          <c:showVal val="0"/>
          <c:showCatName val="0"/>
          <c:showSerName val="0"/>
          <c:showPercent val="0"/>
          <c:showBubbleSize val="0"/>
        </c:dLbls>
        <c:gapWidth val="150"/>
        <c:overlap val="100"/>
        <c:axId val="418181360"/>
        <c:axId val="415901936"/>
      </c:barChart>
      <c:catAx>
        <c:axId val="41818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901936"/>
        <c:crosses val="autoZero"/>
        <c:auto val="1"/>
        <c:lblAlgn val="ctr"/>
        <c:lblOffset val="100"/>
        <c:noMultiLvlLbl val="0"/>
      </c:catAx>
      <c:valAx>
        <c:axId val="415901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8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622-4340-BDA0-930305415557}"/>
            </c:ext>
          </c:extLst>
        </c:ser>
        <c:dLbls>
          <c:showLegendKey val="0"/>
          <c:showVal val="0"/>
          <c:showCatName val="0"/>
          <c:showSerName val="0"/>
          <c:showPercent val="0"/>
          <c:showBubbleSize val="0"/>
        </c:dLbls>
        <c:gapWidth val="150"/>
        <c:overlap val="100"/>
        <c:axId val="501962352"/>
        <c:axId val="501962776"/>
      </c:barChart>
      <c:catAx>
        <c:axId val="50196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2776"/>
        <c:crosses val="autoZero"/>
        <c:auto val="1"/>
        <c:lblAlgn val="ctr"/>
        <c:lblOffset val="100"/>
        <c:noMultiLvlLbl val="0"/>
      </c:catAx>
      <c:valAx>
        <c:axId val="50196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100100</c:v>
                </c:pt>
                <c:pt idx="1">
                  <c:v>156100</c:v>
                </c:pt>
                <c:pt idx="2">
                  <c:v>139300</c:v>
                </c:pt>
                <c:pt idx="3">
                  <c:v>166600</c:v>
                </c:pt>
                <c:pt idx="4">
                  <c:v>187600</c:v>
                </c:pt>
                <c:pt idx="5">
                  <c:v>183400</c:v>
                </c:pt>
                <c:pt idx="6">
                  <c:v>161000</c:v>
                </c:pt>
                <c:pt idx="7">
                  <c:v>186200</c:v>
                </c:pt>
                <c:pt idx="8">
                  <c:v>193200</c:v>
                </c:pt>
                <c:pt idx="9">
                  <c:v>259700</c:v>
                </c:pt>
                <c:pt idx="10">
                  <c:v>151200</c:v>
                </c:pt>
                <c:pt idx="11">
                  <c:v>185500</c:v>
                </c:pt>
              </c:numCache>
            </c:numRef>
          </c:val>
          <c:extLst>
            <c:ext xmlns:c16="http://schemas.microsoft.com/office/drawing/2014/chart" uri="{C3380CC4-5D6E-409C-BE32-E72D297353CC}">
              <c16:uniqueId val="{00000000-F80F-424D-A710-E5476782DF40}"/>
            </c:ext>
          </c:extLst>
        </c:ser>
        <c:dLbls>
          <c:showLegendKey val="0"/>
          <c:showVal val="0"/>
          <c:showCatName val="0"/>
          <c:showSerName val="0"/>
          <c:showPercent val="0"/>
          <c:showBubbleSize val="0"/>
        </c:dLbls>
        <c:gapWidth val="150"/>
        <c:overlap val="100"/>
        <c:axId val="501964896"/>
        <c:axId val="501965320"/>
      </c:barChart>
      <c:catAx>
        <c:axId val="50196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5320"/>
        <c:crosses val="autoZero"/>
        <c:auto val="1"/>
        <c:lblAlgn val="ctr"/>
        <c:lblOffset val="100"/>
        <c:noMultiLvlLbl val="0"/>
      </c:catAx>
      <c:valAx>
        <c:axId val="50196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numCache>
            </c:numRef>
          </c:val>
          <c:extLst>
            <c:ext xmlns:c16="http://schemas.microsoft.com/office/drawing/2014/chart" uri="{C3380CC4-5D6E-409C-BE32-E72D297353CC}">
              <c16:uniqueId val="{00000000-1875-491B-AA3B-2A19E695F39D}"/>
            </c:ext>
          </c:extLst>
        </c:ser>
        <c:dLbls>
          <c:showLegendKey val="0"/>
          <c:showVal val="0"/>
          <c:showCatName val="0"/>
          <c:showSerName val="0"/>
          <c:showPercent val="0"/>
          <c:showBubbleSize val="0"/>
        </c:dLbls>
        <c:gapWidth val="150"/>
        <c:overlap val="100"/>
        <c:axId val="501966168"/>
        <c:axId val="501966592"/>
      </c:barChart>
      <c:catAx>
        <c:axId val="50196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6592"/>
        <c:crosses val="autoZero"/>
        <c:auto val="1"/>
        <c:lblAlgn val="ctr"/>
        <c:lblOffset val="100"/>
        <c:noMultiLvlLbl val="0"/>
      </c:catAx>
      <c:valAx>
        <c:axId val="50196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6071005</c:v>
                </c:pt>
                <c:pt idx="1">
                  <c:v>9148725</c:v>
                </c:pt>
                <c:pt idx="2">
                  <c:v>8683274</c:v>
                </c:pt>
                <c:pt idx="3" formatCode="&quot;₡&quot;#,##0">
                  <c:v>10223100.42</c:v>
                </c:pt>
                <c:pt idx="4" formatCode="&quot;₡&quot;#,##0">
                  <c:v>11782125.369999999</c:v>
                </c:pt>
                <c:pt idx="5" formatCode="&quot;₡&quot;#,##0">
                  <c:v>11751752.34</c:v>
                </c:pt>
                <c:pt idx="6" formatCode="&quot;₡&quot;#,##0">
                  <c:v>9483812.5800000001</c:v>
                </c:pt>
                <c:pt idx="7" formatCode="&quot;₡&quot;#,##0">
                  <c:v>10931373.07</c:v>
                </c:pt>
                <c:pt idx="8" formatCode="&quot;₡&quot;#,##0">
                  <c:v>11051762.210000001</c:v>
                </c:pt>
                <c:pt idx="9" formatCode="&quot;₡&quot;#,##0">
                  <c:v>12593455.060000001</c:v>
                </c:pt>
                <c:pt idx="10" formatCode="&quot;₡&quot;#,##0">
                  <c:v>8103012.71</c:v>
                </c:pt>
                <c:pt idx="11" formatCode="&quot;₡&quot;#,##0">
                  <c:v>9210072.6799999997</c:v>
                </c:pt>
              </c:numCache>
            </c:numRef>
          </c:val>
          <c:extLst>
            <c:ext xmlns:c16="http://schemas.microsoft.com/office/drawing/2014/chart" uri="{C3380CC4-5D6E-409C-BE32-E72D297353CC}">
              <c16:uniqueId val="{00000000-4D3B-4957-825F-79C85BDEBA16}"/>
            </c:ext>
          </c:extLst>
        </c:ser>
        <c:dLbls>
          <c:showLegendKey val="0"/>
          <c:showVal val="0"/>
          <c:showCatName val="0"/>
          <c:showSerName val="0"/>
          <c:showPercent val="0"/>
          <c:showBubbleSize val="0"/>
        </c:dLbls>
        <c:gapWidth val="150"/>
        <c:overlap val="100"/>
        <c:axId val="501967440"/>
        <c:axId val="501967864"/>
      </c:barChart>
      <c:catAx>
        <c:axId val="501967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7864"/>
        <c:crosses val="autoZero"/>
        <c:auto val="1"/>
        <c:lblAlgn val="ctr"/>
        <c:lblOffset val="100"/>
        <c:noMultiLvlLbl val="0"/>
      </c:catAx>
      <c:valAx>
        <c:axId val="501967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7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22.198567405140487</c:v>
                </c:pt>
                <c:pt idx="1">
                  <c:v>34.617346373051248</c:v>
                </c:pt>
                <c:pt idx="2">
                  <c:v>30.891712682678019</c:v>
                </c:pt>
                <c:pt idx="3">
                  <c:v>36.945867429534516</c:v>
                </c:pt>
                <c:pt idx="4">
                  <c:v>41.602909542501052</c:v>
                </c:pt>
                <c:pt idx="5">
                  <c:v>40.671501119907745</c:v>
                </c:pt>
                <c:pt idx="6">
                  <c:v>21.546244128313905</c:v>
                </c:pt>
                <c:pt idx="7">
                  <c:v>24.918699731006516</c:v>
                </c:pt>
                <c:pt idx="8">
                  <c:v>25.855492953976686</c:v>
                </c:pt>
                <c:pt idx="9">
                  <c:v>34.755028572193297</c:v>
                </c:pt>
                <c:pt idx="10">
                  <c:v>20.234733616155669</c:v>
                </c:pt>
                <c:pt idx="11">
                  <c:v>24.825020408709499</c:v>
                </c:pt>
              </c:numCache>
            </c:numRef>
          </c:val>
          <c:extLst>
            <c:ext xmlns:c16="http://schemas.microsoft.com/office/drawing/2014/chart" uri="{C3380CC4-5D6E-409C-BE32-E72D297353CC}">
              <c16:uniqueId val="{00000000-D43C-45C6-93C3-346BC88AC0BC}"/>
            </c:ext>
          </c:extLst>
        </c:ser>
        <c:dLbls>
          <c:showLegendKey val="0"/>
          <c:showVal val="0"/>
          <c:showCatName val="0"/>
          <c:showSerName val="0"/>
          <c:showPercent val="0"/>
          <c:showBubbleSize val="0"/>
        </c:dLbls>
        <c:gapWidth val="150"/>
        <c:overlap val="100"/>
        <c:axId val="501968712"/>
        <c:axId val="501969136"/>
      </c:barChart>
      <c:catAx>
        <c:axId val="50196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69136"/>
        <c:crosses val="autoZero"/>
        <c:auto val="1"/>
        <c:lblAlgn val="ctr"/>
        <c:lblOffset val="100"/>
        <c:noMultiLvlLbl val="0"/>
      </c:catAx>
      <c:valAx>
        <c:axId val="501969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954-4892-8CAE-5524F3032322}"/>
            </c:ext>
          </c:extLst>
        </c:ser>
        <c:dLbls>
          <c:showLegendKey val="0"/>
          <c:showVal val="0"/>
          <c:showCatName val="0"/>
          <c:showSerName val="0"/>
          <c:showPercent val="0"/>
          <c:showBubbleSize val="0"/>
        </c:dLbls>
        <c:gapWidth val="150"/>
        <c:overlap val="100"/>
        <c:axId val="501969984"/>
        <c:axId val="501970408"/>
      </c:barChart>
      <c:catAx>
        <c:axId val="501969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0408"/>
        <c:crosses val="autoZero"/>
        <c:auto val="1"/>
        <c:lblAlgn val="ctr"/>
        <c:lblOffset val="100"/>
        <c:noMultiLvlLbl val="0"/>
      </c:catAx>
      <c:valAx>
        <c:axId val="501970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69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145</c:v>
                </c:pt>
                <c:pt idx="1">
                  <c:v>147</c:v>
                </c:pt>
                <c:pt idx="2">
                  <c:v>124</c:v>
                </c:pt>
                <c:pt idx="3">
                  <c:v>102</c:v>
                </c:pt>
                <c:pt idx="4">
                  <c:v>144</c:v>
                </c:pt>
                <c:pt idx="5">
                  <c:v>165</c:v>
                </c:pt>
                <c:pt idx="6">
                  <c:v>140</c:v>
                </c:pt>
                <c:pt idx="7">
                  <c:v>166</c:v>
                </c:pt>
                <c:pt idx="8">
                  <c:v>165</c:v>
                </c:pt>
                <c:pt idx="9">
                  <c:v>216</c:v>
                </c:pt>
                <c:pt idx="10">
                  <c:v>172</c:v>
                </c:pt>
                <c:pt idx="11">
                  <c:v>155</c:v>
                </c:pt>
              </c:numCache>
            </c:numRef>
          </c:val>
          <c:extLst>
            <c:ext xmlns:c16="http://schemas.microsoft.com/office/drawing/2014/chart" uri="{C3380CC4-5D6E-409C-BE32-E72D297353CC}">
              <c16:uniqueId val="{00000000-6E59-4821-896B-D787BC68B954}"/>
            </c:ext>
          </c:extLst>
        </c:ser>
        <c:dLbls>
          <c:showLegendKey val="0"/>
          <c:showVal val="0"/>
          <c:showCatName val="0"/>
          <c:showSerName val="0"/>
          <c:showPercent val="0"/>
          <c:showBubbleSize val="0"/>
        </c:dLbls>
        <c:gapWidth val="150"/>
        <c:overlap val="100"/>
        <c:axId val="501972528"/>
        <c:axId val="501972952"/>
      </c:barChart>
      <c:catAx>
        <c:axId val="50197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2952"/>
        <c:crosses val="autoZero"/>
        <c:auto val="1"/>
        <c:lblAlgn val="ctr"/>
        <c:lblOffset val="100"/>
        <c:noMultiLvlLbl val="0"/>
      </c:catAx>
      <c:valAx>
        <c:axId val="50197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7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numCache>
            </c:numRef>
          </c:val>
          <c:extLst>
            <c:ext xmlns:c16="http://schemas.microsoft.com/office/drawing/2014/chart" uri="{C3380CC4-5D6E-409C-BE32-E72D297353CC}">
              <c16:uniqueId val="{00000000-6803-4E33-B4B4-146180DCBB02}"/>
            </c:ext>
          </c:extLst>
        </c:ser>
        <c:dLbls>
          <c:showLegendKey val="0"/>
          <c:showVal val="0"/>
          <c:showCatName val="0"/>
          <c:showSerName val="0"/>
          <c:showPercent val="0"/>
          <c:showBubbleSize val="0"/>
        </c:dLbls>
        <c:gapWidth val="150"/>
        <c:overlap val="100"/>
        <c:axId val="501973800"/>
        <c:axId val="501974224"/>
      </c:barChart>
      <c:catAx>
        <c:axId val="50197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4224"/>
        <c:crosses val="autoZero"/>
        <c:auto val="1"/>
        <c:lblAlgn val="ctr"/>
        <c:lblOffset val="100"/>
        <c:noMultiLvlLbl val="0"/>
      </c:catAx>
      <c:valAx>
        <c:axId val="501974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7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"₡"#,##0;[Red]\-"₡"#,##0</c:formatCode>
                <c:ptCount val="12"/>
                <c:pt idx="0">
                  <c:v>10833</c:v>
                </c:pt>
                <c:pt idx="1">
                  <c:v>11608</c:v>
                </c:pt>
                <c:pt idx="2">
                  <c:v>9792</c:v>
                </c:pt>
                <c:pt idx="3" formatCode="&quot;₡&quot;#,##0">
                  <c:v>8086</c:v>
                </c:pt>
                <c:pt idx="4" formatCode="&quot;₡&quot;#,##0">
                  <c:v>11520</c:v>
                </c:pt>
                <c:pt idx="5" formatCode="&quot;₡&quot;#,##0">
                  <c:v>13200</c:v>
                </c:pt>
                <c:pt idx="6" formatCode="&quot;₡&quot;#,##0">
                  <c:v>10759</c:v>
                </c:pt>
                <c:pt idx="7" formatCode="&quot;₡&quot;#,##0">
                  <c:v>11956</c:v>
                </c:pt>
                <c:pt idx="8" formatCode="&quot;₡&quot;#,##0">
                  <c:v>11884</c:v>
                </c:pt>
                <c:pt idx="9" formatCode="&quot;₡&quot;#,##0">
                  <c:v>14838</c:v>
                </c:pt>
                <c:pt idx="10" formatCode="&quot;₡&quot;#,##0">
                  <c:v>10766</c:v>
                </c:pt>
                <c:pt idx="11" formatCode="&quot;₡&quot;#,##0">
                  <c:v>9702</c:v>
                </c:pt>
              </c:numCache>
            </c:numRef>
          </c:val>
          <c:extLst>
            <c:ext xmlns:c16="http://schemas.microsoft.com/office/drawing/2014/chart" uri="{C3380CC4-5D6E-409C-BE32-E72D297353CC}">
              <c16:uniqueId val="{00000000-FD13-48AC-A6C7-D4FD79178A2D}"/>
            </c:ext>
          </c:extLst>
        </c:ser>
        <c:dLbls>
          <c:showLegendKey val="0"/>
          <c:showVal val="0"/>
          <c:showCatName val="0"/>
          <c:showSerName val="0"/>
          <c:showPercent val="0"/>
          <c:showBubbleSize val="0"/>
        </c:dLbls>
        <c:gapWidth val="150"/>
        <c:overlap val="100"/>
        <c:axId val="501975072"/>
        <c:axId val="501975496"/>
      </c:barChart>
      <c:catAx>
        <c:axId val="50197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5496"/>
        <c:crosses val="autoZero"/>
        <c:auto val="1"/>
        <c:lblAlgn val="ctr"/>
        <c:lblOffset val="100"/>
        <c:noMultiLvlLbl val="0"/>
      </c:catAx>
      <c:valAx>
        <c:axId val="50197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7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3.2155766970483224E-2</c:v>
                </c:pt>
                <c:pt idx="1">
                  <c:v>3.2599294790765752E-2</c:v>
                </c:pt>
                <c:pt idx="2">
                  <c:v>2.7498724857516688E-2</c:v>
                </c:pt>
                <c:pt idx="3">
                  <c:v>2.2619918834408888E-2</c:v>
                </c:pt>
                <c:pt idx="4">
                  <c:v>3.1934003060341956E-2</c:v>
                </c:pt>
                <c:pt idx="5">
                  <c:v>3.6591045173308495E-2</c:v>
                </c:pt>
                <c:pt idx="6">
                  <c:v>1.8735864459403395E-2</c:v>
                </c:pt>
                <c:pt idx="7">
                  <c:v>2.2215382144721171E-2</c:v>
                </c:pt>
                <c:pt idx="8">
                  <c:v>2.2081554541439716E-2</c:v>
                </c:pt>
                <c:pt idx="9">
                  <c:v>2.8906762308793812E-2</c:v>
                </c:pt>
                <c:pt idx="10">
                  <c:v>2.3018347764409888E-2</c:v>
                </c:pt>
                <c:pt idx="11">
                  <c:v>2.0743278508625188E-2</c:v>
                </c:pt>
              </c:numCache>
            </c:numRef>
          </c:val>
          <c:extLst>
            <c:ext xmlns:c16="http://schemas.microsoft.com/office/drawing/2014/chart" uri="{C3380CC4-5D6E-409C-BE32-E72D297353CC}">
              <c16:uniqueId val="{00000000-66A4-450B-AB89-8721970725A3}"/>
            </c:ext>
          </c:extLst>
        </c:ser>
        <c:dLbls>
          <c:showLegendKey val="0"/>
          <c:showVal val="0"/>
          <c:showCatName val="0"/>
          <c:showSerName val="0"/>
          <c:showPercent val="0"/>
          <c:showBubbleSize val="0"/>
        </c:dLbls>
        <c:gapWidth val="150"/>
        <c:overlap val="100"/>
        <c:axId val="501976344"/>
        <c:axId val="501976768"/>
      </c:barChart>
      <c:catAx>
        <c:axId val="501976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6768"/>
        <c:crosses val="autoZero"/>
        <c:auto val="1"/>
        <c:lblAlgn val="ctr"/>
        <c:lblOffset val="100"/>
        <c:noMultiLvlLbl val="0"/>
      </c:catAx>
      <c:valAx>
        <c:axId val="501976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76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numCache>
            </c:numRef>
          </c:val>
          <c:extLst>
            <c:ext xmlns:c16="http://schemas.microsoft.com/office/drawing/2014/chart" uri="{C3380CC4-5D6E-409C-BE32-E72D297353CC}">
              <c16:uniqueId val="{00000000-B115-4B2B-8F74-CF79AB1E1A5B}"/>
            </c:ext>
          </c:extLst>
        </c:ser>
        <c:dLbls>
          <c:showLegendKey val="0"/>
          <c:showVal val="0"/>
          <c:showCatName val="0"/>
          <c:showSerName val="0"/>
          <c:showPercent val="0"/>
          <c:showBubbleSize val="0"/>
        </c:dLbls>
        <c:gapWidth val="150"/>
        <c:overlap val="100"/>
        <c:axId val="415899392"/>
        <c:axId val="415899816"/>
      </c:barChart>
      <c:catAx>
        <c:axId val="415899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99816"/>
        <c:crosses val="autoZero"/>
        <c:auto val="1"/>
        <c:lblAlgn val="ctr"/>
        <c:lblOffset val="100"/>
        <c:noMultiLvlLbl val="0"/>
      </c:catAx>
      <c:valAx>
        <c:axId val="415899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899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A13-4B57-BA2D-DA6ECAF57F71}"/>
            </c:ext>
          </c:extLst>
        </c:ser>
        <c:dLbls>
          <c:showLegendKey val="0"/>
          <c:showVal val="0"/>
          <c:showCatName val="0"/>
          <c:showSerName val="0"/>
          <c:showPercent val="0"/>
          <c:showBubbleSize val="0"/>
        </c:dLbls>
        <c:gapWidth val="150"/>
        <c:overlap val="100"/>
        <c:axId val="501977616"/>
        <c:axId val="501978040"/>
      </c:barChart>
      <c:catAx>
        <c:axId val="501977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78040"/>
        <c:crosses val="autoZero"/>
        <c:auto val="1"/>
        <c:lblAlgn val="ctr"/>
        <c:lblOffset val="100"/>
        <c:noMultiLvlLbl val="0"/>
      </c:catAx>
      <c:valAx>
        <c:axId val="501978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77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718</c:v>
                </c:pt>
                <c:pt idx="2">
                  <c:v>807</c:v>
                </c:pt>
                <c:pt idx="3">
                  <c:v>935</c:v>
                </c:pt>
                <c:pt idx="4">
                  <c:v>1072</c:v>
                </c:pt>
                <c:pt idx="5">
                  <c:v>1137</c:v>
                </c:pt>
                <c:pt idx="6">
                  <c:v>1193</c:v>
                </c:pt>
                <c:pt idx="7">
                  <c:v>1060</c:v>
                </c:pt>
                <c:pt idx="8">
                  <c:v>1035</c:v>
                </c:pt>
                <c:pt idx="9">
                  <c:v>1049</c:v>
                </c:pt>
                <c:pt idx="10">
                  <c:v>1326</c:v>
                </c:pt>
                <c:pt idx="11">
                  <c:v>1114</c:v>
                </c:pt>
                <c:pt idx="12">
                  <c:v>1031</c:v>
                </c:pt>
              </c:numCache>
            </c:numRef>
          </c:val>
          <c:extLst>
            <c:ext xmlns:c16="http://schemas.microsoft.com/office/drawing/2014/chart" uri="{C3380CC4-5D6E-409C-BE32-E72D297353CC}">
              <c16:uniqueId val="{00000000-84B3-4946-8A79-9DC46484FBA1}"/>
            </c:ext>
          </c:extLst>
        </c:ser>
        <c:dLbls>
          <c:showLegendKey val="0"/>
          <c:showVal val="0"/>
          <c:showCatName val="0"/>
          <c:showSerName val="0"/>
          <c:showPercent val="0"/>
          <c:showBubbleSize val="0"/>
        </c:dLbls>
        <c:gapWidth val="150"/>
        <c:overlap val="100"/>
        <c:axId val="501980160"/>
        <c:axId val="501980584"/>
      </c:barChart>
      <c:catAx>
        <c:axId val="501980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0584"/>
        <c:crosses val="autoZero"/>
        <c:auto val="1"/>
        <c:lblAlgn val="ctr"/>
        <c:lblOffset val="100"/>
        <c:noMultiLvlLbl val="0"/>
      </c:catAx>
      <c:valAx>
        <c:axId val="501980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0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numCache>
            </c:numRef>
          </c:val>
          <c:extLst>
            <c:ext xmlns:c16="http://schemas.microsoft.com/office/drawing/2014/chart" uri="{C3380CC4-5D6E-409C-BE32-E72D297353CC}">
              <c16:uniqueId val="{00000000-9C49-42A3-A788-306C7D752726}"/>
            </c:ext>
          </c:extLst>
        </c:ser>
        <c:dLbls>
          <c:showLegendKey val="0"/>
          <c:showVal val="0"/>
          <c:showCatName val="0"/>
          <c:showSerName val="0"/>
          <c:showPercent val="0"/>
          <c:showBubbleSize val="0"/>
        </c:dLbls>
        <c:gapWidth val="150"/>
        <c:overlap val="100"/>
        <c:axId val="501981432"/>
        <c:axId val="501981856"/>
      </c:barChart>
      <c:catAx>
        <c:axId val="50198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1856"/>
        <c:crosses val="autoZero"/>
        <c:auto val="1"/>
        <c:lblAlgn val="ctr"/>
        <c:lblOffset val="100"/>
        <c:noMultiLvlLbl val="0"/>
      </c:catAx>
      <c:valAx>
        <c:axId val="50198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53642</c:v>
                </c:pt>
                <c:pt idx="1">
                  <c:v>63724</c:v>
                </c:pt>
                <c:pt idx="2">
                  <c:v>73832</c:v>
                </c:pt>
                <c:pt idx="3" formatCode="&quot;₡&quot;#,##0">
                  <c:v>84984</c:v>
                </c:pt>
                <c:pt idx="4" formatCode="&quot;₡&quot;#,##0">
                  <c:v>90962</c:v>
                </c:pt>
                <c:pt idx="5" formatCode="&quot;₡&quot;#,##0">
                  <c:v>95442</c:v>
                </c:pt>
                <c:pt idx="6" formatCode="&quot;₡&quot;#,##0">
                  <c:v>81462</c:v>
                </c:pt>
                <c:pt idx="7" formatCode="&quot;₡&quot;#,##0">
                  <c:v>74547</c:v>
                </c:pt>
                <c:pt idx="8" formatCode="&quot;₡&quot;#,##0">
                  <c:v>75556</c:v>
                </c:pt>
                <c:pt idx="9" formatCode="&quot;₡&quot;#,##0">
                  <c:v>91092</c:v>
                </c:pt>
                <c:pt idx="10" formatCode="&quot;₡&quot;#,##0">
                  <c:v>69732</c:v>
                </c:pt>
                <c:pt idx="11" formatCode="&quot;₡&quot;#,##0">
                  <c:v>64536</c:v>
                </c:pt>
              </c:numCache>
            </c:numRef>
          </c:val>
          <c:extLst>
            <c:ext xmlns:c16="http://schemas.microsoft.com/office/drawing/2014/chart" uri="{C3380CC4-5D6E-409C-BE32-E72D297353CC}">
              <c16:uniqueId val="{00000000-7427-4722-8E0B-E2B03AD68C4D}"/>
            </c:ext>
          </c:extLst>
        </c:ser>
        <c:dLbls>
          <c:showLegendKey val="0"/>
          <c:showVal val="0"/>
          <c:showCatName val="0"/>
          <c:showSerName val="0"/>
          <c:showPercent val="0"/>
          <c:showBubbleSize val="0"/>
        </c:dLbls>
        <c:gapWidth val="150"/>
        <c:overlap val="100"/>
        <c:axId val="501982704"/>
        <c:axId val="501983128"/>
      </c:barChart>
      <c:catAx>
        <c:axId val="50198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3128"/>
        <c:crosses val="autoZero"/>
        <c:auto val="1"/>
        <c:lblAlgn val="ctr"/>
        <c:lblOffset val="100"/>
        <c:noMultiLvlLbl val="0"/>
      </c:catAx>
      <c:valAx>
        <c:axId val="50198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0.15922648748142726</c:v>
                </c:pt>
                <c:pt idx="1">
                  <c:v>0.17896347548399974</c:v>
                </c:pt>
                <c:pt idx="2">
                  <c:v>0.20734925598208145</c:v>
                </c:pt>
                <c:pt idx="3">
                  <c:v>0.23773091167143459</c:v>
                </c:pt>
                <c:pt idx="4">
                  <c:v>0.2521455658306167</c:v>
                </c:pt>
                <c:pt idx="5">
                  <c:v>0.26456434479852747</c:v>
                </c:pt>
                <c:pt idx="6">
                  <c:v>0.14185725947833999</c:v>
                </c:pt>
                <c:pt idx="7">
                  <c:v>0.13851156939630369</c:v>
                </c:pt>
                <c:pt idx="8">
                  <c:v>0.14038515584224401</c:v>
                </c:pt>
                <c:pt idx="9">
                  <c:v>0.17745540195120646</c:v>
                </c:pt>
                <c:pt idx="10">
                  <c:v>0.14908395005553846</c:v>
                </c:pt>
                <c:pt idx="11">
                  <c:v>0.13797625898317786</c:v>
                </c:pt>
              </c:numCache>
            </c:numRef>
          </c:val>
          <c:extLst>
            <c:ext xmlns:c16="http://schemas.microsoft.com/office/drawing/2014/chart" uri="{C3380CC4-5D6E-409C-BE32-E72D297353CC}">
              <c16:uniqueId val="{00000000-B495-48A7-8265-39886920E574}"/>
            </c:ext>
          </c:extLst>
        </c:ser>
        <c:dLbls>
          <c:showLegendKey val="0"/>
          <c:showVal val="0"/>
          <c:showCatName val="0"/>
          <c:showSerName val="0"/>
          <c:showPercent val="0"/>
          <c:showBubbleSize val="0"/>
        </c:dLbls>
        <c:gapWidth val="150"/>
        <c:overlap val="100"/>
        <c:axId val="501983976"/>
        <c:axId val="501984400"/>
      </c:barChart>
      <c:catAx>
        <c:axId val="501983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4400"/>
        <c:crosses val="autoZero"/>
        <c:auto val="1"/>
        <c:lblAlgn val="ctr"/>
        <c:lblOffset val="100"/>
        <c:noMultiLvlLbl val="0"/>
      </c:catAx>
      <c:valAx>
        <c:axId val="501984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3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87-4D4E-B5C0-FFA2DE0AD2B0}"/>
            </c:ext>
          </c:extLst>
        </c:ser>
        <c:dLbls>
          <c:showLegendKey val="0"/>
          <c:showVal val="0"/>
          <c:showCatName val="0"/>
          <c:showSerName val="0"/>
          <c:showPercent val="0"/>
          <c:showBubbleSize val="0"/>
        </c:dLbls>
        <c:gapWidth val="150"/>
        <c:overlap val="100"/>
        <c:axId val="501985248"/>
        <c:axId val="501985672"/>
      </c:barChart>
      <c:catAx>
        <c:axId val="501985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5672"/>
        <c:crosses val="autoZero"/>
        <c:auto val="1"/>
        <c:lblAlgn val="ctr"/>
        <c:lblOffset val="100"/>
        <c:noMultiLvlLbl val="0"/>
      </c:catAx>
      <c:valAx>
        <c:axId val="501985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5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'363340'!$B$14:$B$25</c:f>
              <c:numCache>
                <c:formatCode>General</c:formatCode>
                <c:ptCount val="12"/>
                <c:pt idx="0">
                  <c:v>26666</c:v>
                </c:pt>
                <c:pt idx="1">
                  <c:v>28488</c:v>
                </c:pt>
                <c:pt idx="2">
                  <c:v>26128</c:v>
                </c:pt>
                <c:pt idx="3">
                  <c:v>29748</c:v>
                </c:pt>
                <c:pt idx="4">
                  <c:v>27109</c:v>
                </c:pt>
                <c:pt idx="5">
                  <c:v>26936</c:v>
                </c:pt>
                <c:pt idx="6">
                  <c:v>28127</c:v>
                </c:pt>
                <c:pt idx="7">
                  <c:v>27668</c:v>
                </c:pt>
                <c:pt idx="8">
                  <c:v>26152</c:v>
                </c:pt>
                <c:pt idx="9">
                  <c:v>25227</c:v>
                </c:pt>
                <c:pt idx="10">
                  <c:v>25869</c:v>
                </c:pt>
                <c:pt idx="11">
                  <c:v>27287</c:v>
                </c:pt>
              </c:numCache>
            </c:numRef>
          </c:val>
          <c:extLst>
            <c:ext xmlns:c16="http://schemas.microsoft.com/office/drawing/2014/chart" uri="{C3380CC4-5D6E-409C-BE32-E72D297353CC}">
              <c16:uniqueId val="{00000000-2383-4F53-A434-850DF23EB248}"/>
            </c:ext>
          </c:extLst>
        </c:ser>
        <c:dLbls>
          <c:showLegendKey val="0"/>
          <c:showVal val="0"/>
          <c:showCatName val="0"/>
          <c:showSerName val="0"/>
          <c:showPercent val="0"/>
          <c:showBubbleSize val="0"/>
        </c:dLbls>
        <c:gapWidth val="150"/>
        <c:overlap val="100"/>
        <c:axId val="501987792"/>
        <c:axId val="501988216"/>
      </c:barChart>
      <c:catAx>
        <c:axId val="501987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8216"/>
        <c:crosses val="autoZero"/>
        <c:auto val="1"/>
        <c:lblAlgn val="ctr"/>
        <c:lblOffset val="100"/>
        <c:noMultiLvlLbl val="0"/>
      </c:catAx>
      <c:valAx>
        <c:axId val="501988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7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'363340'!$C$14:$C$25</c:f>
              <c:numCache>
                <c:formatCode>General</c:formatCode>
                <c:ptCount val="12"/>
              </c:numCache>
            </c:numRef>
          </c:val>
          <c:extLst>
            <c:ext xmlns:c16="http://schemas.microsoft.com/office/drawing/2014/chart" uri="{C3380CC4-5D6E-409C-BE32-E72D297353CC}">
              <c16:uniqueId val="{00000000-24C2-4CF0-BBC3-AC7215544532}"/>
            </c:ext>
          </c:extLst>
        </c:ser>
        <c:dLbls>
          <c:showLegendKey val="0"/>
          <c:showVal val="0"/>
          <c:showCatName val="0"/>
          <c:showSerName val="0"/>
          <c:showPercent val="0"/>
          <c:showBubbleSize val="0"/>
        </c:dLbls>
        <c:gapWidth val="150"/>
        <c:overlap val="100"/>
        <c:axId val="501989064"/>
        <c:axId val="501989488"/>
      </c:barChart>
      <c:catAx>
        <c:axId val="501989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89488"/>
        <c:crosses val="autoZero"/>
        <c:auto val="1"/>
        <c:lblAlgn val="ctr"/>
        <c:lblOffset val="100"/>
        <c:noMultiLvlLbl val="0"/>
      </c:catAx>
      <c:valAx>
        <c:axId val="501989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89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'363340'!$D$14:$D$25</c:f>
              <c:numCache>
                <c:formatCode>"₡"#,##0;[Red]\-"₡"#,##0</c:formatCode>
                <c:ptCount val="12"/>
                <c:pt idx="0">
                  <c:v>1499367</c:v>
                </c:pt>
                <c:pt idx="1">
                  <c:v>1636383</c:v>
                </c:pt>
                <c:pt idx="2">
                  <c:v>1527421</c:v>
                </c:pt>
                <c:pt idx="3" formatCode="&quot;₡&quot;#,##0">
                  <c:v>1707147.89</c:v>
                </c:pt>
                <c:pt idx="4" formatCode="&quot;₡&quot;#,##0">
                  <c:v>1591054.73</c:v>
                </c:pt>
                <c:pt idx="5" formatCode="&quot;₡&quot;#,##0">
                  <c:v>1594014</c:v>
                </c:pt>
                <c:pt idx="6" formatCode="&quot;₡&quot;#,##0">
                  <c:v>1558169.68</c:v>
                </c:pt>
                <c:pt idx="7" formatCode="&quot;₡&quot;#,##0">
                  <c:v>1447841.36</c:v>
                </c:pt>
                <c:pt idx="8" formatCode="&quot;₡&quot;#,##0">
                  <c:v>1400606.35</c:v>
                </c:pt>
                <c:pt idx="9" formatCode="&quot;₡&quot;#,##0">
                  <c:v>1254204.18</c:v>
                </c:pt>
                <c:pt idx="10" formatCode="&quot;₡&quot;#,##0">
                  <c:v>1212168.04</c:v>
                </c:pt>
                <c:pt idx="11" formatCode="&quot;₡&quot;#,##0">
                  <c:v>1248935.99</c:v>
                </c:pt>
              </c:numCache>
            </c:numRef>
          </c:val>
          <c:extLst>
            <c:ext xmlns:c16="http://schemas.microsoft.com/office/drawing/2014/chart" uri="{C3380CC4-5D6E-409C-BE32-E72D297353CC}">
              <c16:uniqueId val="{00000000-0296-41F9-AB67-C8F77E6FCE80}"/>
            </c:ext>
          </c:extLst>
        </c:ser>
        <c:dLbls>
          <c:showLegendKey val="0"/>
          <c:showVal val="0"/>
          <c:showCatName val="0"/>
          <c:showSerName val="0"/>
          <c:showPercent val="0"/>
          <c:showBubbleSize val="0"/>
        </c:dLbls>
        <c:gapWidth val="150"/>
        <c:overlap val="100"/>
        <c:axId val="501990336"/>
        <c:axId val="501990760"/>
      </c:barChart>
      <c:catAx>
        <c:axId val="501990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0760"/>
        <c:crosses val="autoZero"/>
        <c:auto val="1"/>
        <c:lblAlgn val="ctr"/>
        <c:lblOffset val="100"/>
        <c:noMultiLvlLbl val="0"/>
      </c:catAx>
      <c:valAx>
        <c:axId val="501990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0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'363340'!$G$14:$G$25</c:f>
              <c:numCache>
                <c:formatCode>0.00</c:formatCode>
                <c:ptCount val="12"/>
                <c:pt idx="0">
                  <c:v>5.9135564278269355</c:v>
                </c:pt>
                <c:pt idx="1">
                  <c:v>6.3176102721043179</c:v>
                </c:pt>
                <c:pt idx="2">
                  <c:v>5.7942474441709351</c:v>
                </c:pt>
                <c:pt idx="3">
                  <c:v>6.5970327988823092</c:v>
                </c:pt>
                <c:pt idx="4">
                  <c:v>6.0117978400195149</c:v>
                </c:pt>
                <c:pt idx="5">
                  <c:v>5.9734326835650764</c:v>
                </c:pt>
                <c:pt idx="6">
                  <c:v>3.7641689974974235</c:v>
                </c:pt>
                <c:pt idx="7">
                  <c:v>3.7027421275912369</c:v>
                </c:pt>
                <c:pt idx="8">
                  <c:v>3.4998594810165544</c:v>
                </c:pt>
                <c:pt idx="9">
                  <c:v>3.3760689479812105</c:v>
                </c:pt>
                <c:pt idx="10">
                  <c:v>3.4619862692879031</c:v>
                </c:pt>
                <c:pt idx="11">
                  <c:v>3.6517538107410035</c:v>
                </c:pt>
              </c:numCache>
            </c:numRef>
          </c:val>
          <c:extLst>
            <c:ext xmlns:c16="http://schemas.microsoft.com/office/drawing/2014/chart" uri="{C3380CC4-5D6E-409C-BE32-E72D297353CC}">
              <c16:uniqueId val="{00000000-BA2E-4A20-B716-934FAD9A25F0}"/>
            </c:ext>
          </c:extLst>
        </c:ser>
        <c:dLbls>
          <c:showLegendKey val="0"/>
          <c:showVal val="0"/>
          <c:showCatName val="0"/>
          <c:showSerName val="0"/>
          <c:showPercent val="0"/>
          <c:showBubbleSize val="0"/>
        </c:dLbls>
        <c:gapWidth val="150"/>
        <c:overlap val="100"/>
        <c:axId val="501991608"/>
        <c:axId val="501992032"/>
      </c:barChart>
      <c:catAx>
        <c:axId val="501991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2032"/>
        <c:crosses val="autoZero"/>
        <c:auto val="1"/>
        <c:lblAlgn val="ctr"/>
        <c:lblOffset val="100"/>
        <c:noMultiLvlLbl val="0"/>
      </c:catAx>
      <c:valAx>
        <c:axId val="501992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1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"₡"#,##0;[Red]\-"₡"#,##0</c:formatCode>
                <c:ptCount val="12"/>
                <c:pt idx="0">
                  <c:v>10833</c:v>
                </c:pt>
                <c:pt idx="1">
                  <c:v>11608</c:v>
                </c:pt>
                <c:pt idx="2">
                  <c:v>9792</c:v>
                </c:pt>
                <c:pt idx="3" formatCode="&quot;₡&quot;#,##0">
                  <c:v>8086</c:v>
                </c:pt>
                <c:pt idx="4" formatCode="&quot;₡&quot;#,##0">
                  <c:v>11520</c:v>
                </c:pt>
                <c:pt idx="5" formatCode="&quot;₡&quot;#,##0">
                  <c:v>13200</c:v>
                </c:pt>
                <c:pt idx="6" formatCode="&quot;₡&quot;#,##0">
                  <c:v>10759</c:v>
                </c:pt>
                <c:pt idx="7" formatCode="&quot;₡&quot;#,##0">
                  <c:v>11956</c:v>
                </c:pt>
                <c:pt idx="8" formatCode="&quot;₡&quot;#,##0">
                  <c:v>11884</c:v>
                </c:pt>
                <c:pt idx="9" formatCode="&quot;₡&quot;#,##0">
                  <c:v>14838</c:v>
                </c:pt>
                <c:pt idx="10" formatCode="&quot;₡&quot;#,##0">
                  <c:v>10766</c:v>
                </c:pt>
                <c:pt idx="11" formatCode="&quot;₡&quot;#,##0">
                  <c:v>9702</c:v>
                </c:pt>
              </c:numCache>
            </c:numRef>
          </c:val>
          <c:extLst>
            <c:ext xmlns:c16="http://schemas.microsoft.com/office/drawing/2014/chart" uri="{C3380CC4-5D6E-409C-BE32-E72D297353CC}">
              <c16:uniqueId val="{00000000-5302-418C-AC56-760529C33F7A}"/>
            </c:ext>
          </c:extLst>
        </c:ser>
        <c:dLbls>
          <c:showLegendKey val="0"/>
          <c:showVal val="0"/>
          <c:showCatName val="0"/>
          <c:showSerName val="0"/>
          <c:showPercent val="0"/>
          <c:showBubbleSize val="0"/>
        </c:dLbls>
        <c:gapWidth val="150"/>
        <c:overlap val="100"/>
        <c:axId val="415900664"/>
        <c:axId val="415892184"/>
      </c:barChart>
      <c:catAx>
        <c:axId val="415900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92184"/>
        <c:crosses val="autoZero"/>
        <c:auto val="1"/>
        <c:lblAlgn val="ctr"/>
        <c:lblOffset val="100"/>
        <c:noMultiLvlLbl val="0"/>
      </c:catAx>
      <c:valAx>
        <c:axId val="415892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900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7D-4074-A6B3-978392E0A50D}"/>
            </c:ext>
          </c:extLst>
        </c:ser>
        <c:dLbls>
          <c:showLegendKey val="0"/>
          <c:showVal val="0"/>
          <c:showCatName val="0"/>
          <c:showSerName val="0"/>
          <c:showPercent val="0"/>
          <c:showBubbleSize val="0"/>
        </c:dLbls>
        <c:gapWidth val="150"/>
        <c:overlap val="100"/>
        <c:axId val="501992880"/>
        <c:axId val="501993304"/>
      </c:barChart>
      <c:catAx>
        <c:axId val="501992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3304"/>
        <c:crosses val="autoZero"/>
        <c:auto val="1"/>
        <c:lblAlgn val="ctr"/>
        <c:lblOffset val="100"/>
        <c:noMultiLvlLbl val="0"/>
      </c:catAx>
      <c:valAx>
        <c:axId val="501993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2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'363366'!$B$12:$B$13</c:f>
              <c:strCache>
                <c:ptCount val="2"/>
                <c:pt idx="0">
                  <c:v>Energía     (kWh)</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'363366'!$B$14:$B$25</c:f>
              <c:numCache>
                <c:formatCode>General</c:formatCode>
                <c:ptCount val="12"/>
                <c:pt idx="0">
                  <c:v>441</c:v>
                </c:pt>
                <c:pt idx="1">
                  <c:v>498</c:v>
                </c:pt>
                <c:pt idx="2">
                  <c:v>473</c:v>
                </c:pt>
                <c:pt idx="3">
                  <c:v>518</c:v>
                </c:pt>
                <c:pt idx="4">
                  <c:v>512</c:v>
                </c:pt>
                <c:pt idx="5">
                  <c:v>509</c:v>
                </c:pt>
                <c:pt idx="6">
                  <c:v>298</c:v>
                </c:pt>
                <c:pt idx="7">
                  <c:v>264</c:v>
                </c:pt>
                <c:pt idx="8">
                  <c:v>357</c:v>
                </c:pt>
                <c:pt idx="9">
                  <c:v>284</c:v>
                </c:pt>
                <c:pt idx="10">
                  <c:v>254</c:v>
                </c:pt>
                <c:pt idx="11">
                  <c:v>247</c:v>
                </c:pt>
              </c:numCache>
            </c:numRef>
          </c:val>
          <c:extLst>
            <c:ext xmlns:c16="http://schemas.microsoft.com/office/drawing/2014/chart" uri="{C3380CC4-5D6E-409C-BE32-E72D297353CC}">
              <c16:uniqueId val="{00000000-6AF7-4964-A1BF-8B07FC4DF2AE}"/>
            </c:ext>
          </c:extLst>
        </c:ser>
        <c:dLbls>
          <c:showLegendKey val="0"/>
          <c:showVal val="0"/>
          <c:showCatName val="0"/>
          <c:showSerName val="0"/>
          <c:showPercent val="0"/>
          <c:showBubbleSize val="0"/>
        </c:dLbls>
        <c:gapWidth val="150"/>
        <c:overlap val="100"/>
        <c:axId val="501996696"/>
        <c:axId val="501997120"/>
      </c:barChart>
      <c:catAx>
        <c:axId val="501996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7120"/>
        <c:crosses val="autoZero"/>
        <c:auto val="1"/>
        <c:lblAlgn val="ctr"/>
        <c:lblOffset val="100"/>
        <c:noMultiLvlLbl val="0"/>
      </c:catAx>
      <c:valAx>
        <c:axId val="501997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6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'363366'!$C$12:$C$13</c:f>
              <c:strCache>
                <c:ptCount val="2"/>
                <c:pt idx="0">
                  <c:v>Demanda máxima       (kW)</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'363366'!$C$14:$C$25</c:f>
              <c:numCache>
                <c:formatCode>General</c:formatCode>
                <c:ptCount val="12"/>
              </c:numCache>
            </c:numRef>
          </c:val>
          <c:extLst>
            <c:ext xmlns:c16="http://schemas.microsoft.com/office/drawing/2014/chart" uri="{C3380CC4-5D6E-409C-BE32-E72D297353CC}">
              <c16:uniqueId val="{00000000-5B1E-49F5-BE75-DD79D1C96256}"/>
            </c:ext>
          </c:extLst>
        </c:ser>
        <c:dLbls>
          <c:showLegendKey val="0"/>
          <c:showVal val="0"/>
          <c:showCatName val="0"/>
          <c:showSerName val="0"/>
          <c:showPercent val="0"/>
          <c:showBubbleSize val="0"/>
        </c:dLbls>
        <c:gapWidth val="150"/>
        <c:overlap val="100"/>
        <c:axId val="501997968"/>
        <c:axId val="501998392"/>
      </c:barChart>
      <c:catAx>
        <c:axId val="501997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8392"/>
        <c:crosses val="autoZero"/>
        <c:auto val="1"/>
        <c:lblAlgn val="ctr"/>
        <c:lblOffset val="100"/>
        <c:noMultiLvlLbl val="0"/>
      </c:catAx>
      <c:valAx>
        <c:axId val="501998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7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'363366'!$D$12:$D$13</c:f>
              <c:strCache>
                <c:ptCount val="2"/>
                <c:pt idx="0">
                  <c:v>Importe             (¢)</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'363366'!$D$14:$D$25</c:f>
              <c:numCache>
                <c:formatCode>"₡"#,##0;[Red]\-"₡"#,##0</c:formatCode>
                <c:ptCount val="12"/>
                <c:pt idx="0">
                  <c:v>32947</c:v>
                </c:pt>
                <c:pt idx="1">
                  <c:v>39324</c:v>
                </c:pt>
                <c:pt idx="2">
                  <c:v>37350</c:v>
                </c:pt>
                <c:pt idx="3" formatCode="&quot;₡&quot;#,##0">
                  <c:v>41065</c:v>
                </c:pt>
                <c:pt idx="4" formatCode="&quot;₡&quot;#,##0">
                  <c:v>40961</c:v>
                </c:pt>
                <c:pt idx="5" formatCode="&quot;₡&quot;#,##0">
                  <c:v>40721</c:v>
                </c:pt>
                <c:pt idx="6" formatCode="&quot;₡&quot;#,##0">
                  <c:v>22901</c:v>
                </c:pt>
                <c:pt idx="7" formatCode="&quot;₡&quot;#,##0">
                  <c:v>19015</c:v>
                </c:pt>
                <c:pt idx="8" formatCode="&quot;₡&quot;#,##0">
                  <c:v>25713</c:v>
                </c:pt>
                <c:pt idx="9" formatCode="&quot;₡&quot;#,##0">
                  <c:v>19510</c:v>
                </c:pt>
                <c:pt idx="10" formatCode="&quot;₡&quot;#,##0">
                  <c:v>15899</c:v>
                </c:pt>
                <c:pt idx="11" formatCode="&quot;₡&quot;#,##0">
                  <c:v>15461</c:v>
                </c:pt>
              </c:numCache>
            </c:numRef>
          </c:val>
          <c:extLst>
            <c:ext xmlns:c16="http://schemas.microsoft.com/office/drawing/2014/chart" uri="{C3380CC4-5D6E-409C-BE32-E72D297353CC}">
              <c16:uniqueId val="{00000000-C313-4225-AA6E-BD7D5166F4DB}"/>
            </c:ext>
          </c:extLst>
        </c:ser>
        <c:dLbls>
          <c:showLegendKey val="0"/>
          <c:showVal val="0"/>
          <c:showCatName val="0"/>
          <c:showSerName val="0"/>
          <c:showPercent val="0"/>
          <c:showBubbleSize val="0"/>
        </c:dLbls>
        <c:gapWidth val="150"/>
        <c:overlap val="100"/>
        <c:axId val="501999240"/>
        <c:axId val="501999664"/>
      </c:barChart>
      <c:catAx>
        <c:axId val="50199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9664"/>
        <c:crosses val="autoZero"/>
        <c:auto val="1"/>
        <c:lblAlgn val="ctr"/>
        <c:lblOffset val="100"/>
        <c:noMultiLvlLbl val="0"/>
      </c:catAx>
      <c:valAx>
        <c:axId val="501999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'363366'!$G$13</c:f>
              <c:strCache>
                <c:ptCount val="1"/>
                <c:pt idx="0">
                  <c:v>Consumo de energía eléctrica por  empleado (kWh /Nº empleados)</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'363366'!$G$14:$G$25</c:f>
              <c:numCache>
                <c:formatCode>0.00</c:formatCode>
                <c:ptCount val="12"/>
                <c:pt idx="0">
                  <c:v>9.779788437229725E-2</c:v>
                </c:pt>
                <c:pt idx="1">
                  <c:v>0.11043842725034927</c:v>
                </c:pt>
                <c:pt idx="2">
                  <c:v>0.10489432949681768</c:v>
                </c:pt>
                <c:pt idx="3">
                  <c:v>0.11487370545317455</c:v>
                </c:pt>
                <c:pt idx="4">
                  <c:v>0.11354312199232697</c:v>
                </c:pt>
                <c:pt idx="5">
                  <c:v>0.11287783026190318</c:v>
                </c:pt>
                <c:pt idx="6">
                  <c:v>3.9880625777872943E-2</c:v>
                </c:pt>
                <c:pt idx="7">
                  <c:v>3.5330487266303549E-2</c:v>
                </c:pt>
                <c:pt idx="8">
                  <c:v>4.7776454371478663E-2</c:v>
                </c:pt>
                <c:pt idx="9">
                  <c:v>3.8007039331932606E-2</c:v>
                </c:pt>
                <c:pt idx="10">
                  <c:v>3.3992211233489021E-2</c:v>
                </c:pt>
                <c:pt idx="11">
                  <c:v>3.3055418010518846E-2</c:v>
                </c:pt>
              </c:numCache>
            </c:numRef>
          </c:val>
          <c:extLst>
            <c:ext xmlns:c16="http://schemas.microsoft.com/office/drawing/2014/chart" uri="{C3380CC4-5D6E-409C-BE32-E72D297353CC}">
              <c16:uniqueId val="{00000000-7302-469C-BCE7-3864219B80B4}"/>
            </c:ext>
          </c:extLst>
        </c:ser>
        <c:dLbls>
          <c:showLegendKey val="0"/>
          <c:showVal val="0"/>
          <c:showCatName val="0"/>
          <c:showSerName val="0"/>
          <c:showPercent val="0"/>
          <c:showBubbleSize val="0"/>
        </c:dLbls>
        <c:gapWidth val="150"/>
        <c:overlap val="100"/>
        <c:axId val="502000512"/>
        <c:axId val="502000936"/>
      </c:barChart>
      <c:catAx>
        <c:axId val="502000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0936"/>
        <c:crosses val="autoZero"/>
        <c:auto val="1"/>
        <c:lblAlgn val="ctr"/>
        <c:lblOffset val="100"/>
        <c:noMultiLvlLbl val="0"/>
      </c:catAx>
      <c:valAx>
        <c:axId val="502000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0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'363366'!$H$13</c:f>
              <c:strCache>
                <c:ptCount val="1"/>
                <c:pt idx="0">
                  <c:v>Consumo de energía eléctrica por área física        (kWh/ m2)</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BBC-43C2-89DA-FB38828D5EA0}"/>
            </c:ext>
          </c:extLst>
        </c:ser>
        <c:dLbls>
          <c:showLegendKey val="0"/>
          <c:showVal val="0"/>
          <c:showCatName val="0"/>
          <c:showSerName val="0"/>
          <c:showPercent val="0"/>
          <c:showBubbleSize val="0"/>
        </c:dLbls>
        <c:gapWidth val="150"/>
        <c:overlap val="100"/>
        <c:axId val="502001784"/>
        <c:axId val="502002208"/>
      </c:barChart>
      <c:catAx>
        <c:axId val="50200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2208"/>
        <c:crosses val="autoZero"/>
        <c:auto val="1"/>
        <c:lblAlgn val="ctr"/>
        <c:lblOffset val="100"/>
        <c:noMultiLvlLbl val="0"/>
      </c:catAx>
      <c:valAx>
        <c:axId val="502002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'363340'!$B$12:$B$13</c:f>
              <c:strCache>
                <c:ptCount val="2"/>
                <c:pt idx="0">
                  <c:v>Energía     (kWh)</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'363340'!$B$14:$B$25</c:f>
              <c:numCache>
                <c:formatCode>General</c:formatCode>
                <c:ptCount val="12"/>
                <c:pt idx="0">
                  <c:v>26666</c:v>
                </c:pt>
                <c:pt idx="1">
                  <c:v>28488</c:v>
                </c:pt>
                <c:pt idx="2">
                  <c:v>26128</c:v>
                </c:pt>
                <c:pt idx="3">
                  <c:v>29748</c:v>
                </c:pt>
                <c:pt idx="4">
                  <c:v>27109</c:v>
                </c:pt>
                <c:pt idx="5">
                  <c:v>26936</c:v>
                </c:pt>
                <c:pt idx="6">
                  <c:v>28127</c:v>
                </c:pt>
                <c:pt idx="7">
                  <c:v>27668</c:v>
                </c:pt>
                <c:pt idx="8">
                  <c:v>26152</c:v>
                </c:pt>
                <c:pt idx="9">
                  <c:v>25227</c:v>
                </c:pt>
                <c:pt idx="10">
                  <c:v>25869</c:v>
                </c:pt>
                <c:pt idx="11">
                  <c:v>27287</c:v>
                </c:pt>
              </c:numCache>
            </c:numRef>
          </c:val>
          <c:extLst>
            <c:ext xmlns:c16="http://schemas.microsoft.com/office/drawing/2014/chart" uri="{C3380CC4-5D6E-409C-BE32-E72D297353CC}">
              <c16:uniqueId val="{00000000-5135-48BB-8842-7C5F9F20A483}"/>
            </c:ext>
          </c:extLst>
        </c:ser>
        <c:dLbls>
          <c:showLegendKey val="0"/>
          <c:showVal val="0"/>
          <c:showCatName val="0"/>
          <c:showSerName val="0"/>
          <c:showPercent val="0"/>
          <c:showBubbleSize val="0"/>
        </c:dLbls>
        <c:gapWidth val="150"/>
        <c:overlap val="100"/>
        <c:axId val="502004328"/>
        <c:axId val="502004752"/>
      </c:barChart>
      <c:catAx>
        <c:axId val="502004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4752"/>
        <c:crosses val="autoZero"/>
        <c:auto val="1"/>
        <c:lblAlgn val="ctr"/>
        <c:lblOffset val="100"/>
        <c:noMultiLvlLbl val="0"/>
      </c:catAx>
      <c:valAx>
        <c:axId val="502004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4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'363340'!$C$12:$C$13</c:f>
              <c:strCache>
                <c:ptCount val="2"/>
                <c:pt idx="0">
                  <c:v>Demanda máxima       (kW)</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'363340'!$C$14:$C$25</c:f>
              <c:numCache>
                <c:formatCode>General</c:formatCode>
                <c:ptCount val="12"/>
              </c:numCache>
            </c:numRef>
          </c:val>
          <c:extLst>
            <c:ext xmlns:c16="http://schemas.microsoft.com/office/drawing/2014/chart" uri="{C3380CC4-5D6E-409C-BE32-E72D297353CC}">
              <c16:uniqueId val="{00000000-3965-494E-84D3-712B46B7AE59}"/>
            </c:ext>
          </c:extLst>
        </c:ser>
        <c:dLbls>
          <c:showLegendKey val="0"/>
          <c:showVal val="0"/>
          <c:showCatName val="0"/>
          <c:showSerName val="0"/>
          <c:showPercent val="0"/>
          <c:showBubbleSize val="0"/>
        </c:dLbls>
        <c:gapWidth val="150"/>
        <c:overlap val="100"/>
        <c:axId val="502005600"/>
        <c:axId val="502006024"/>
      </c:barChart>
      <c:catAx>
        <c:axId val="50200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6024"/>
        <c:crosses val="autoZero"/>
        <c:auto val="1"/>
        <c:lblAlgn val="ctr"/>
        <c:lblOffset val="100"/>
        <c:noMultiLvlLbl val="0"/>
      </c:catAx>
      <c:valAx>
        <c:axId val="50200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'363340'!$D$12:$D$13</c:f>
              <c:strCache>
                <c:ptCount val="2"/>
                <c:pt idx="0">
                  <c:v>Importe             (¢)</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'363340'!$D$14:$D$25</c:f>
              <c:numCache>
                <c:formatCode>"₡"#,##0;[Red]\-"₡"#,##0</c:formatCode>
                <c:ptCount val="12"/>
                <c:pt idx="0">
                  <c:v>1499367</c:v>
                </c:pt>
                <c:pt idx="1">
                  <c:v>1636383</c:v>
                </c:pt>
                <c:pt idx="2">
                  <c:v>1527421</c:v>
                </c:pt>
                <c:pt idx="3" formatCode="&quot;₡&quot;#,##0">
                  <c:v>1707147.89</c:v>
                </c:pt>
                <c:pt idx="4" formatCode="&quot;₡&quot;#,##0">
                  <c:v>1591054.73</c:v>
                </c:pt>
                <c:pt idx="5" formatCode="&quot;₡&quot;#,##0">
                  <c:v>1594014</c:v>
                </c:pt>
                <c:pt idx="6" formatCode="&quot;₡&quot;#,##0">
                  <c:v>1558169.68</c:v>
                </c:pt>
                <c:pt idx="7" formatCode="&quot;₡&quot;#,##0">
                  <c:v>1447841.36</c:v>
                </c:pt>
                <c:pt idx="8" formatCode="&quot;₡&quot;#,##0">
                  <c:v>1400606.35</c:v>
                </c:pt>
                <c:pt idx="9" formatCode="&quot;₡&quot;#,##0">
                  <c:v>1254204.18</c:v>
                </c:pt>
                <c:pt idx="10" formatCode="&quot;₡&quot;#,##0">
                  <c:v>1212168.04</c:v>
                </c:pt>
                <c:pt idx="11" formatCode="&quot;₡&quot;#,##0">
                  <c:v>1248935.99</c:v>
                </c:pt>
              </c:numCache>
            </c:numRef>
          </c:val>
          <c:extLst>
            <c:ext xmlns:c16="http://schemas.microsoft.com/office/drawing/2014/chart" uri="{C3380CC4-5D6E-409C-BE32-E72D297353CC}">
              <c16:uniqueId val="{00000000-3D9A-46DB-BD76-EA1BFA684928}"/>
            </c:ext>
          </c:extLst>
        </c:ser>
        <c:dLbls>
          <c:showLegendKey val="0"/>
          <c:showVal val="0"/>
          <c:showCatName val="0"/>
          <c:showSerName val="0"/>
          <c:showPercent val="0"/>
          <c:showBubbleSize val="0"/>
        </c:dLbls>
        <c:gapWidth val="150"/>
        <c:overlap val="100"/>
        <c:axId val="502006872"/>
        <c:axId val="502007296"/>
      </c:barChart>
      <c:catAx>
        <c:axId val="50200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7296"/>
        <c:crosses val="autoZero"/>
        <c:auto val="1"/>
        <c:lblAlgn val="ctr"/>
        <c:lblOffset val="100"/>
        <c:noMultiLvlLbl val="0"/>
      </c:catAx>
      <c:valAx>
        <c:axId val="50200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'363340'!$G$13</c:f>
              <c:strCache>
                <c:ptCount val="1"/>
                <c:pt idx="0">
                  <c:v>Consumo de energía eléctrica por  empleado (kWh /Nº empleados)</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'363340'!$G$14:$G$25</c:f>
              <c:numCache>
                <c:formatCode>0.00</c:formatCode>
                <c:ptCount val="12"/>
                <c:pt idx="0">
                  <c:v>5.9135564278269355</c:v>
                </c:pt>
                <c:pt idx="1">
                  <c:v>6.3176102721043179</c:v>
                </c:pt>
                <c:pt idx="2">
                  <c:v>5.7942474441709351</c:v>
                </c:pt>
                <c:pt idx="3">
                  <c:v>6.5970327988823092</c:v>
                </c:pt>
                <c:pt idx="4">
                  <c:v>6.0117978400195149</c:v>
                </c:pt>
                <c:pt idx="5">
                  <c:v>5.9734326835650764</c:v>
                </c:pt>
                <c:pt idx="6">
                  <c:v>3.7641689974974235</c:v>
                </c:pt>
                <c:pt idx="7">
                  <c:v>3.7027421275912369</c:v>
                </c:pt>
                <c:pt idx="8">
                  <c:v>3.4998594810165544</c:v>
                </c:pt>
                <c:pt idx="9">
                  <c:v>3.3760689479812105</c:v>
                </c:pt>
                <c:pt idx="10">
                  <c:v>3.4619862692879031</c:v>
                </c:pt>
                <c:pt idx="11">
                  <c:v>3.6517538107410035</c:v>
                </c:pt>
              </c:numCache>
            </c:numRef>
          </c:val>
          <c:extLst>
            <c:ext xmlns:c16="http://schemas.microsoft.com/office/drawing/2014/chart" uri="{C3380CC4-5D6E-409C-BE32-E72D297353CC}">
              <c16:uniqueId val="{00000000-8417-4D29-94CD-0B91732BBEB8}"/>
            </c:ext>
          </c:extLst>
        </c:ser>
        <c:dLbls>
          <c:showLegendKey val="0"/>
          <c:showVal val="0"/>
          <c:showCatName val="0"/>
          <c:showSerName val="0"/>
          <c:showPercent val="0"/>
          <c:showBubbleSize val="0"/>
        </c:dLbls>
        <c:gapWidth val="150"/>
        <c:overlap val="100"/>
        <c:axId val="502008144"/>
        <c:axId val="502008568"/>
      </c:barChart>
      <c:catAx>
        <c:axId val="50200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8568"/>
        <c:crosses val="autoZero"/>
        <c:auto val="1"/>
        <c:lblAlgn val="ctr"/>
        <c:lblOffset val="100"/>
        <c:noMultiLvlLbl val="0"/>
      </c:catAx>
      <c:valAx>
        <c:axId val="50200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3.2155766970483224E-2</c:v>
                </c:pt>
                <c:pt idx="1">
                  <c:v>3.2599294790765752E-2</c:v>
                </c:pt>
                <c:pt idx="2">
                  <c:v>2.7498724857516688E-2</c:v>
                </c:pt>
                <c:pt idx="3">
                  <c:v>2.2619918834408888E-2</c:v>
                </c:pt>
                <c:pt idx="4">
                  <c:v>3.1934003060341956E-2</c:v>
                </c:pt>
                <c:pt idx="5">
                  <c:v>3.6591045173308495E-2</c:v>
                </c:pt>
                <c:pt idx="6">
                  <c:v>1.8735864459403395E-2</c:v>
                </c:pt>
                <c:pt idx="7">
                  <c:v>2.2215382144721171E-2</c:v>
                </c:pt>
                <c:pt idx="8">
                  <c:v>2.2081554541439716E-2</c:v>
                </c:pt>
                <c:pt idx="9">
                  <c:v>2.8906762308793812E-2</c:v>
                </c:pt>
                <c:pt idx="10">
                  <c:v>2.3018347764409888E-2</c:v>
                </c:pt>
                <c:pt idx="11">
                  <c:v>2.0743278508625188E-2</c:v>
                </c:pt>
              </c:numCache>
            </c:numRef>
          </c:val>
          <c:extLst>
            <c:ext xmlns:c16="http://schemas.microsoft.com/office/drawing/2014/chart" uri="{C3380CC4-5D6E-409C-BE32-E72D297353CC}">
              <c16:uniqueId val="{00000000-2325-4C6D-A8FC-32979D337A71}"/>
            </c:ext>
          </c:extLst>
        </c:ser>
        <c:dLbls>
          <c:showLegendKey val="0"/>
          <c:showVal val="0"/>
          <c:showCatName val="0"/>
          <c:showSerName val="0"/>
          <c:showPercent val="0"/>
          <c:showBubbleSize val="0"/>
        </c:dLbls>
        <c:gapWidth val="150"/>
        <c:overlap val="100"/>
        <c:axId val="415878192"/>
        <c:axId val="415878616"/>
      </c:barChart>
      <c:catAx>
        <c:axId val="415878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78616"/>
        <c:crosses val="autoZero"/>
        <c:auto val="1"/>
        <c:lblAlgn val="ctr"/>
        <c:lblOffset val="100"/>
        <c:noMultiLvlLbl val="0"/>
      </c:catAx>
      <c:valAx>
        <c:axId val="415878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878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'363340'!$H$13</c:f>
              <c:strCache>
                <c:ptCount val="1"/>
                <c:pt idx="0">
                  <c:v>Consumo de energía eléctrica por área física        (kWh/ m2)</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6-4867-B21B-C616A3D8CDCD}"/>
            </c:ext>
          </c:extLst>
        </c:ser>
        <c:dLbls>
          <c:showLegendKey val="0"/>
          <c:showVal val="0"/>
          <c:showCatName val="0"/>
          <c:showSerName val="0"/>
          <c:showPercent val="0"/>
          <c:showBubbleSize val="0"/>
        </c:dLbls>
        <c:gapWidth val="150"/>
        <c:overlap val="100"/>
        <c:axId val="502009416"/>
        <c:axId val="502009840"/>
      </c:barChart>
      <c:catAx>
        <c:axId val="50200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09840"/>
        <c:crosses val="autoZero"/>
        <c:auto val="1"/>
        <c:lblAlgn val="ctr"/>
        <c:lblOffset val="100"/>
        <c:noMultiLvlLbl val="0"/>
      </c:catAx>
      <c:valAx>
        <c:axId val="50200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0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'363339'!$B$12:$B$13</c:f>
              <c:strCache>
                <c:ptCount val="2"/>
                <c:pt idx="0">
                  <c:v>Energía     (kWh)</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6720</c:v>
                </c:pt>
                <c:pt idx="1">
                  <c:v>10140</c:v>
                </c:pt>
                <c:pt idx="2">
                  <c:v>12240</c:v>
                </c:pt>
                <c:pt idx="3">
                  <c:v>14100</c:v>
                </c:pt>
                <c:pt idx="4">
                  <c:v>16440</c:v>
                </c:pt>
                <c:pt idx="5">
                  <c:v>15240</c:v>
                </c:pt>
                <c:pt idx="6">
                  <c:v>9300</c:v>
                </c:pt>
                <c:pt idx="7">
                  <c:v>16200</c:v>
                </c:pt>
                <c:pt idx="8">
                  <c:v>18360</c:v>
                </c:pt>
                <c:pt idx="9">
                  <c:v>20340</c:v>
                </c:pt>
                <c:pt idx="10">
                  <c:v>20160</c:v>
                </c:pt>
                <c:pt idx="11">
                  <c:v>12780</c:v>
                </c:pt>
              </c:numCache>
            </c:numRef>
          </c:val>
          <c:extLst>
            <c:ext xmlns:c16="http://schemas.microsoft.com/office/drawing/2014/chart" uri="{C3380CC4-5D6E-409C-BE32-E72D297353CC}">
              <c16:uniqueId val="{00000000-17C5-4A85-9B47-69DD59E7FA64}"/>
            </c:ext>
          </c:extLst>
        </c:ser>
        <c:dLbls>
          <c:showLegendKey val="0"/>
          <c:showVal val="0"/>
          <c:showCatName val="0"/>
          <c:showSerName val="0"/>
          <c:showPercent val="0"/>
          <c:showBubbleSize val="0"/>
        </c:dLbls>
        <c:gapWidth val="150"/>
        <c:overlap val="100"/>
        <c:axId val="497821392"/>
        <c:axId val="502011960"/>
      </c:barChart>
      <c:catAx>
        <c:axId val="497821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11960"/>
        <c:crosses val="autoZero"/>
        <c:auto val="1"/>
        <c:lblAlgn val="ctr"/>
        <c:lblOffset val="100"/>
        <c:noMultiLvlLbl val="0"/>
      </c:catAx>
      <c:valAx>
        <c:axId val="50201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7821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'363339'!$C$12:$C$13</c:f>
              <c:strCache>
                <c:ptCount val="2"/>
                <c:pt idx="0">
                  <c:v>Demanda máxima       (kW)</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numCache>
            </c:numRef>
          </c:val>
          <c:extLst>
            <c:ext xmlns:c16="http://schemas.microsoft.com/office/drawing/2014/chart" uri="{C3380CC4-5D6E-409C-BE32-E72D297353CC}">
              <c16:uniqueId val="{00000000-94BA-4963-94B6-006A6D47F3E6}"/>
            </c:ext>
          </c:extLst>
        </c:ser>
        <c:dLbls>
          <c:showLegendKey val="0"/>
          <c:showVal val="0"/>
          <c:showCatName val="0"/>
          <c:showSerName val="0"/>
          <c:showPercent val="0"/>
          <c:showBubbleSize val="0"/>
        </c:dLbls>
        <c:gapWidth val="150"/>
        <c:overlap val="100"/>
        <c:axId val="502013232"/>
        <c:axId val="502013656"/>
      </c:barChart>
      <c:catAx>
        <c:axId val="502013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13656"/>
        <c:crosses val="autoZero"/>
        <c:auto val="1"/>
        <c:lblAlgn val="ctr"/>
        <c:lblOffset val="100"/>
        <c:noMultiLvlLbl val="0"/>
      </c:catAx>
      <c:valAx>
        <c:axId val="502013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13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'363339'!$D$12:$D$13</c:f>
              <c:strCache>
                <c:ptCount val="2"/>
                <c:pt idx="0">
                  <c:v>Importe             (¢)</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496473</c:v>
                </c:pt>
                <c:pt idx="1">
                  <c:v>772641</c:v>
                </c:pt>
                <c:pt idx="2">
                  <c:v>906230</c:v>
                </c:pt>
                <c:pt idx="3" formatCode="&quot;₡&quot;#,##0">
                  <c:v>1034924.36</c:v>
                </c:pt>
                <c:pt idx="4" formatCode="&quot;₡&quot;#,##0">
                  <c:v>1127396.77</c:v>
                </c:pt>
                <c:pt idx="5" formatCode="&quot;₡&quot;#,##0">
                  <c:v>1044433.23</c:v>
                </c:pt>
                <c:pt idx="6" formatCode="&quot;₡&quot;#,##0">
                  <c:v>653685.31999999995</c:v>
                </c:pt>
                <c:pt idx="7" formatCode="&quot;₡&quot;#,##0">
                  <c:v>1033583.12</c:v>
                </c:pt>
                <c:pt idx="8" formatCode="&quot;₡&quot;#,##0">
                  <c:v>1247252.94</c:v>
                </c:pt>
                <c:pt idx="9" formatCode="&quot;₡&quot;#,##0">
                  <c:v>1255704.2</c:v>
                </c:pt>
                <c:pt idx="10" formatCode="&quot;₡&quot;#,##0">
                  <c:v>1142865.9199999999</c:v>
                </c:pt>
                <c:pt idx="11" formatCode="&quot;₡&quot;#,##0">
                  <c:v>810518.95</c:v>
                </c:pt>
              </c:numCache>
            </c:numRef>
          </c:val>
          <c:extLst>
            <c:ext xmlns:c16="http://schemas.microsoft.com/office/drawing/2014/chart" uri="{C3380CC4-5D6E-409C-BE32-E72D297353CC}">
              <c16:uniqueId val="{00000000-AF17-45B3-970A-7EF032C7B88E}"/>
            </c:ext>
          </c:extLst>
        </c:ser>
        <c:dLbls>
          <c:showLegendKey val="0"/>
          <c:showVal val="0"/>
          <c:showCatName val="0"/>
          <c:showSerName val="0"/>
          <c:showPercent val="0"/>
          <c:showBubbleSize val="0"/>
        </c:dLbls>
        <c:gapWidth val="150"/>
        <c:overlap val="100"/>
        <c:axId val="502014504"/>
        <c:axId val="502014928"/>
      </c:barChart>
      <c:catAx>
        <c:axId val="502014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14928"/>
        <c:crosses val="autoZero"/>
        <c:auto val="1"/>
        <c:lblAlgn val="ctr"/>
        <c:lblOffset val="100"/>
        <c:noMultiLvlLbl val="0"/>
      </c:catAx>
      <c:valAx>
        <c:axId val="502014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14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'363339'!$G$13</c:f>
              <c:strCache>
                <c:ptCount val="1"/>
                <c:pt idx="0">
                  <c:v>Consumo de energía eléctrica por  empleado (kWh /Nº empleados)</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1.4902534761492914</c:v>
                </c:pt>
                <c:pt idx="1">
                  <c:v>2.248686048832413</c:v>
                </c:pt>
                <c:pt idx="2">
                  <c:v>2.7143902601290666</c:v>
                </c:pt>
                <c:pt idx="3">
                  <c:v>3.1268711329918166</c:v>
                </c:pt>
                <c:pt idx="4">
                  <c:v>3.6457986827223734</c:v>
                </c:pt>
                <c:pt idx="5">
                  <c:v>231.6175969662697</c:v>
                </c:pt>
                <c:pt idx="6">
                  <c:v>1.2445967105175113</c:v>
                </c:pt>
                <c:pt idx="7">
                  <c:v>2.1680071731595358</c:v>
                </c:pt>
                <c:pt idx="8">
                  <c:v>2.4570747962474742</c:v>
                </c:pt>
                <c:pt idx="9">
                  <c:v>2.7220534507447507</c:v>
                </c:pt>
                <c:pt idx="10">
                  <c:v>2.6979644821540889</c:v>
                </c:pt>
                <c:pt idx="11">
                  <c:v>1.7103167699369672</c:v>
                </c:pt>
              </c:numCache>
            </c:numRef>
          </c:val>
          <c:extLst>
            <c:ext xmlns:c16="http://schemas.microsoft.com/office/drawing/2014/chart" uri="{C3380CC4-5D6E-409C-BE32-E72D297353CC}">
              <c16:uniqueId val="{00000000-BB3F-4DB9-A98D-17EE1B0E6BC6}"/>
            </c:ext>
          </c:extLst>
        </c:ser>
        <c:dLbls>
          <c:showLegendKey val="0"/>
          <c:showVal val="0"/>
          <c:showCatName val="0"/>
          <c:showSerName val="0"/>
          <c:showPercent val="0"/>
          <c:showBubbleSize val="0"/>
        </c:dLbls>
        <c:gapWidth val="150"/>
        <c:overlap val="100"/>
        <c:axId val="502015776"/>
        <c:axId val="502016200"/>
      </c:barChart>
      <c:catAx>
        <c:axId val="502015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16200"/>
        <c:crosses val="autoZero"/>
        <c:auto val="1"/>
        <c:lblAlgn val="ctr"/>
        <c:lblOffset val="100"/>
        <c:noMultiLvlLbl val="0"/>
      </c:catAx>
      <c:valAx>
        <c:axId val="502016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15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'363339'!$H$13</c:f>
              <c:strCache>
                <c:ptCount val="1"/>
                <c:pt idx="0">
                  <c:v>Consumo de energía eléctrica por área física        (kWh/ m2)</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7F-4F75-84A0-F7E5DF45EC21}"/>
            </c:ext>
          </c:extLst>
        </c:ser>
        <c:dLbls>
          <c:showLegendKey val="0"/>
          <c:showVal val="0"/>
          <c:showCatName val="0"/>
          <c:showSerName val="0"/>
          <c:showPercent val="0"/>
          <c:showBubbleSize val="0"/>
        </c:dLbls>
        <c:gapWidth val="150"/>
        <c:overlap val="100"/>
        <c:axId val="502017048"/>
        <c:axId val="502017472"/>
      </c:barChart>
      <c:catAx>
        <c:axId val="502017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17472"/>
        <c:crosses val="autoZero"/>
        <c:auto val="1"/>
        <c:lblAlgn val="ctr"/>
        <c:lblOffset val="100"/>
        <c:noMultiLvlLbl val="0"/>
      </c:catAx>
      <c:valAx>
        <c:axId val="50201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17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228</c:v>
                </c:pt>
                <c:pt idx="1">
                  <c:v>1271</c:v>
                </c:pt>
                <c:pt idx="2">
                  <c:v>2153</c:v>
                </c:pt>
                <c:pt idx="3">
                  <c:v>2900</c:v>
                </c:pt>
                <c:pt idx="4">
                  <c:v>275</c:v>
                </c:pt>
                <c:pt idx="5">
                  <c:v>146</c:v>
                </c:pt>
                <c:pt idx="6">
                  <c:v>982</c:v>
                </c:pt>
                <c:pt idx="7">
                  <c:v>1945</c:v>
                </c:pt>
                <c:pt idx="8">
                  <c:v>535</c:v>
                </c:pt>
                <c:pt idx="9">
                  <c:v>1167</c:v>
                </c:pt>
                <c:pt idx="10">
                  <c:v>839</c:v>
                </c:pt>
                <c:pt idx="11">
                  <c:v>1124</c:v>
                </c:pt>
              </c:numCache>
            </c:numRef>
          </c:val>
          <c:extLst>
            <c:ext xmlns:c16="http://schemas.microsoft.com/office/drawing/2014/chart" uri="{C3380CC4-5D6E-409C-BE32-E72D297353CC}">
              <c16:uniqueId val="{00000000-2EFC-4777-A13A-9A2E860F14E0}"/>
            </c:ext>
          </c:extLst>
        </c:ser>
        <c:dLbls>
          <c:showLegendKey val="0"/>
          <c:showVal val="0"/>
          <c:showCatName val="0"/>
          <c:showSerName val="0"/>
          <c:showPercent val="0"/>
          <c:showBubbleSize val="0"/>
        </c:dLbls>
        <c:gapWidth val="150"/>
        <c:overlap val="100"/>
        <c:axId val="502019592"/>
        <c:axId val="502020016"/>
      </c:barChart>
      <c:catAx>
        <c:axId val="502019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20016"/>
        <c:crosses val="autoZero"/>
        <c:auto val="1"/>
        <c:lblAlgn val="ctr"/>
        <c:lblOffset val="100"/>
        <c:noMultiLvlLbl val="0"/>
      </c:catAx>
      <c:valAx>
        <c:axId val="502020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19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numCache>
            </c:numRef>
          </c:val>
          <c:extLst>
            <c:ext xmlns:c16="http://schemas.microsoft.com/office/drawing/2014/chart" uri="{C3380CC4-5D6E-409C-BE32-E72D297353CC}">
              <c16:uniqueId val="{00000000-1CAC-4EC5-8211-FDA34D6F5C2B}"/>
            </c:ext>
          </c:extLst>
        </c:ser>
        <c:dLbls>
          <c:showLegendKey val="0"/>
          <c:showVal val="0"/>
          <c:showCatName val="0"/>
          <c:showSerName val="0"/>
          <c:showPercent val="0"/>
          <c:showBubbleSize val="0"/>
        </c:dLbls>
        <c:gapWidth val="150"/>
        <c:overlap val="100"/>
        <c:axId val="502020864"/>
        <c:axId val="502021288"/>
      </c:barChart>
      <c:catAx>
        <c:axId val="502020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21288"/>
        <c:crosses val="autoZero"/>
        <c:auto val="1"/>
        <c:lblAlgn val="ctr"/>
        <c:lblOffset val="100"/>
        <c:noMultiLvlLbl val="0"/>
      </c:catAx>
      <c:valAx>
        <c:axId val="502021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20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17034</c:v>
                </c:pt>
                <c:pt idx="1">
                  <c:v>100364</c:v>
                </c:pt>
                <c:pt idx="2">
                  <c:v>169496</c:v>
                </c:pt>
                <c:pt idx="3" formatCode="&quot;₡&quot;#,##0">
                  <c:v>245663</c:v>
                </c:pt>
                <c:pt idx="4" formatCode="&quot;₡&quot;#,##0">
                  <c:v>22001</c:v>
                </c:pt>
                <c:pt idx="5" formatCode="&quot;₡&quot;#,##0">
                  <c:v>11680</c:v>
                </c:pt>
                <c:pt idx="6" formatCode="&quot;₡&quot;#,##0">
                  <c:v>75467</c:v>
                </c:pt>
                <c:pt idx="7" formatCode="&quot;₡&quot;#,##0">
                  <c:v>139864</c:v>
                </c:pt>
                <c:pt idx="8" formatCode="&quot;₡&quot;#,##0">
                  <c:v>38534</c:v>
                </c:pt>
                <c:pt idx="9" formatCode="&quot;₡&quot;#,##0">
                  <c:v>80169</c:v>
                </c:pt>
                <c:pt idx="10" formatCode="&quot;₡&quot;#,##0">
                  <c:v>52518</c:v>
                </c:pt>
                <c:pt idx="11" formatCode="&quot;₡&quot;#,##0">
                  <c:v>70358</c:v>
                </c:pt>
              </c:numCache>
            </c:numRef>
          </c:val>
          <c:extLst>
            <c:ext xmlns:c16="http://schemas.microsoft.com/office/drawing/2014/chart" uri="{C3380CC4-5D6E-409C-BE32-E72D297353CC}">
              <c16:uniqueId val="{00000000-E0B5-436D-87F2-11D073C3A4C1}"/>
            </c:ext>
          </c:extLst>
        </c:ser>
        <c:dLbls>
          <c:showLegendKey val="0"/>
          <c:showVal val="0"/>
          <c:showCatName val="0"/>
          <c:showSerName val="0"/>
          <c:showPercent val="0"/>
          <c:showBubbleSize val="0"/>
        </c:dLbls>
        <c:gapWidth val="150"/>
        <c:overlap val="100"/>
        <c:axId val="502022136"/>
        <c:axId val="502022560"/>
      </c:barChart>
      <c:catAx>
        <c:axId val="502022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22560"/>
        <c:crosses val="autoZero"/>
        <c:auto val="1"/>
        <c:lblAlgn val="ctr"/>
        <c:lblOffset val="100"/>
        <c:noMultiLvlLbl val="0"/>
      </c:catAx>
      <c:valAx>
        <c:axId val="502022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22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5.0562171512208098E-2</c:v>
                </c:pt>
                <c:pt idx="1">
                  <c:v>0.28186192978954605</c:v>
                </c:pt>
                <c:pt idx="2">
                  <c:v>0.47745769853414055</c:v>
                </c:pt>
                <c:pt idx="3">
                  <c:v>0.64311533940966448</c:v>
                </c:pt>
                <c:pt idx="4">
                  <c:v>6.0985075288847487E-2</c:v>
                </c:pt>
                <c:pt idx="5">
                  <c:v>3.2377530880624485E-2</c:v>
                </c:pt>
                <c:pt idx="6">
                  <c:v>0.13141870642238668</c:v>
                </c:pt>
                <c:pt idx="7">
                  <c:v>0.26029468838242575</c:v>
                </c:pt>
                <c:pt idx="8">
                  <c:v>7.159776775557726E-2</c:v>
                </c:pt>
                <c:pt idx="9">
                  <c:v>0.15617681302945546</c:v>
                </c:pt>
                <c:pt idx="10">
                  <c:v>0.11228135915313893</c:v>
                </c:pt>
                <c:pt idx="11">
                  <c:v>0.15042222608835298</c:v>
                </c:pt>
              </c:numCache>
            </c:numRef>
          </c:val>
          <c:extLst>
            <c:ext xmlns:c16="http://schemas.microsoft.com/office/drawing/2014/chart" uri="{C3380CC4-5D6E-409C-BE32-E72D297353CC}">
              <c16:uniqueId val="{00000000-F0CE-4427-B52A-A653B201FEA0}"/>
            </c:ext>
          </c:extLst>
        </c:ser>
        <c:dLbls>
          <c:showLegendKey val="0"/>
          <c:showVal val="0"/>
          <c:showCatName val="0"/>
          <c:showSerName val="0"/>
          <c:showPercent val="0"/>
          <c:showBubbleSize val="0"/>
        </c:dLbls>
        <c:gapWidth val="150"/>
        <c:overlap val="100"/>
        <c:axId val="502023408"/>
        <c:axId val="502023832"/>
      </c:barChart>
      <c:catAx>
        <c:axId val="502023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23832"/>
        <c:crosses val="autoZero"/>
        <c:auto val="1"/>
        <c:lblAlgn val="ctr"/>
        <c:lblOffset val="100"/>
        <c:noMultiLvlLbl val="0"/>
      </c:catAx>
      <c:valAx>
        <c:axId val="502023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23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numCache>
            </c:numRef>
          </c:val>
          <c:extLst>
            <c:ext xmlns:c16="http://schemas.microsoft.com/office/drawing/2014/chart" uri="{C3380CC4-5D6E-409C-BE32-E72D297353CC}">
              <c16:uniqueId val="{00000000-21DD-4BB1-81CC-F4B3648786FE}"/>
            </c:ext>
          </c:extLst>
        </c:ser>
        <c:dLbls>
          <c:showLegendKey val="0"/>
          <c:showVal val="0"/>
          <c:showCatName val="0"/>
          <c:showSerName val="0"/>
          <c:showPercent val="0"/>
          <c:showBubbleSize val="0"/>
        </c:dLbls>
        <c:gapWidth val="150"/>
        <c:overlap val="100"/>
        <c:axId val="418140232"/>
        <c:axId val="418188144"/>
      </c:barChart>
      <c:catAx>
        <c:axId val="418140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88144"/>
        <c:crosses val="autoZero"/>
        <c:auto val="1"/>
        <c:lblAlgn val="ctr"/>
        <c:lblOffset val="100"/>
        <c:noMultiLvlLbl val="0"/>
      </c:catAx>
      <c:valAx>
        <c:axId val="418188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0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56D-41F6-AAB7-5AA03BE8A2A2}"/>
            </c:ext>
          </c:extLst>
        </c:ser>
        <c:dLbls>
          <c:showLegendKey val="0"/>
          <c:showVal val="0"/>
          <c:showCatName val="0"/>
          <c:showSerName val="0"/>
          <c:showPercent val="0"/>
          <c:showBubbleSize val="0"/>
        </c:dLbls>
        <c:gapWidth val="150"/>
        <c:overlap val="100"/>
        <c:axId val="415879464"/>
        <c:axId val="415879888"/>
      </c:barChart>
      <c:catAx>
        <c:axId val="415879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79888"/>
        <c:crosses val="autoZero"/>
        <c:auto val="1"/>
        <c:lblAlgn val="ctr"/>
        <c:lblOffset val="100"/>
        <c:noMultiLvlLbl val="0"/>
      </c:catAx>
      <c:valAx>
        <c:axId val="415879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879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14-4A13-B0A8-6669ACF3F16C}"/>
            </c:ext>
          </c:extLst>
        </c:ser>
        <c:dLbls>
          <c:showLegendKey val="0"/>
          <c:showVal val="0"/>
          <c:showCatName val="0"/>
          <c:showSerName val="0"/>
          <c:showPercent val="0"/>
          <c:showBubbleSize val="0"/>
        </c:dLbls>
        <c:gapWidth val="150"/>
        <c:overlap val="100"/>
        <c:axId val="502024680"/>
        <c:axId val="502025104"/>
      </c:barChart>
      <c:catAx>
        <c:axId val="502024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2025104"/>
        <c:crosses val="autoZero"/>
        <c:auto val="1"/>
        <c:lblAlgn val="ctr"/>
        <c:lblOffset val="100"/>
        <c:noMultiLvlLbl val="0"/>
      </c:catAx>
      <c:valAx>
        <c:axId val="502025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2024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2176</c:v>
                </c:pt>
                <c:pt idx="1">
                  <c:v>2848</c:v>
                </c:pt>
                <c:pt idx="2">
                  <c:v>3077</c:v>
                </c:pt>
                <c:pt idx="3">
                  <c:v>3305</c:v>
                </c:pt>
                <c:pt idx="4">
                  <c:v>3546</c:v>
                </c:pt>
                <c:pt idx="5">
                  <c:v>3282</c:v>
                </c:pt>
                <c:pt idx="6">
                  <c:v>2976</c:v>
                </c:pt>
                <c:pt idx="7">
                  <c:v>4102</c:v>
                </c:pt>
                <c:pt idx="8">
                  <c:v>4272</c:v>
                </c:pt>
                <c:pt idx="9">
                  <c:v>4751</c:v>
                </c:pt>
                <c:pt idx="10">
                  <c:v>4487</c:v>
                </c:pt>
                <c:pt idx="11">
                  <c:v>3527</c:v>
                </c:pt>
              </c:numCache>
            </c:numRef>
          </c:val>
          <c:extLst>
            <c:ext xmlns:c16="http://schemas.microsoft.com/office/drawing/2014/chart" uri="{C3380CC4-5D6E-409C-BE32-E72D297353CC}">
              <c16:uniqueId val="{00000000-6169-4419-AD2A-90F6F1F8C1F5}"/>
            </c:ext>
          </c:extLst>
        </c:ser>
        <c:dLbls>
          <c:showLegendKey val="0"/>
          <c:showVal val="0"/>
          <c:showCatName val="0"/>
          <c:showSerName val="0"/>
          <c:showPercent val="0"/>
          <c:showBubbleSize val="0"/>
        </c:dLbls>
        <c:gapWidth val="150"/>
        <c:overlap val="100"/>
        <c:axId val="509756784"/>
        <c:axId val="509757208"/>
      </c:barChart>
      <c:catAx>
        <c:axId val="509756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57208"/>
        <c:crosses val="autoZero"/>
        <c:auto val="1"/>
        <c:lblAlgn val="ctr"/>
        <c:lblOffset val="100"/>
        <c:noMultiLvlLbl val="0"/>
      </c:catAx>
      <c:valAx>
        <c:axId val="509757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56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numCache>
            </c:numRef>
          </c:val>
          <c:extLst>
            <c:ext xmlns:c16="http://schemas.microsoft.com/office/drawing/2014/chart" uri="{C3380CC4-5D6E-409C-BE32-E72D297353CC}">
              <c16:uniqueId val="{00000000-771D-491A-8EB2-B60BB3F51EF6}"/>
            </c:ext>
          </c:extLst>
        </c:ser>
        <c:dLbls>
          <c:showLegendKey val="0"/>
          <c:showVal val="0"/>
          <c:showCatName val="0"/>
          <c:showSerName val="0"/>
          <c:showPercent val="0"/>
          <c:showBubbleSize val="0"/>
        </c:dLbls>
        <c:gapWidth val="150"/>
        <c:overlap val="100"/>
        <c:axId val="509758056"/>
        <c:axId val="509758480"/>
      </c:barChart>
      <c:catAx>
        <c:axId val="509758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58480"/>
        <c:crosses val="autoZero"/>
        <c:auto val="1"/>
        <c:lblAlgn val="ctr"/>
        <c:lblOffset val="100"/>
        <c:noMultiLvlLbl val="0"/>
      </c:catAx>
      <c:valAx>
        <c:axId val="509758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58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165519</c:v>
                </c:pt>
                <c:pt idx="1">
                  <c:v>223490</c:v>
                </c:pt>
                <c:pt idx="2">
                  <c:v>241280</c:v>
                </c:pt>
                <c:pt idx="3" formatCode="&quot;₡&quot;#,##0">
                  <c:v>260969.72</c:v>
                </c:pt>
                <c:pt idx="4" formatCode="&quot;₡&quot;#,##0">
                  <c:v>281363.78000000003</c:v>
                </c:pt>
                <c:pt idx="5" formatCode="&quot;₡&quot;#,##0">
                  <c:v>260584.76</c:v>
                </c:pt>
                <c:pt idx="6" formatCode="&quot;₡&quot;#,##0">
                  <c:v>221578.53</c:v>
                </c:pt>
                <c:pt idx="7" formatCode="&quot;₡&quot;#,##0">
                  <c:v>292712.17</c:v>
                </c:pt>
                <c:pt idx="8" formatCode="&quot;₡&quot;#,##0">
                  <c:v>304758.57</c:v>
                </c:pt>
                <c:pt idx="9" formatCode="&quot;₡&quot;#,##0">
                  <c:v>337213.06</c:v>
                </c:pt>
                <c:pt idx="10" formatCode="&quot;₡&quot;#,##0">
                  <c:v>307237.81</c:v>
                </c:pt>
                <c:pt idx="11" formatCode="&quot;₡&quot;#,##0">
                  <c:v>231364.66</c:v>
                </c:pt>
              </c:numCache>
            </c:numRef>
          </c:val>
          <c:extLst>
            <c:ext xmlns:c16="http://schemas.microsoft.com/office/drawing/2014/chart" uri="{C3380CC4-5D6E-409C-BE32-E72D297353CC}">
              <c16:uniqueId val="{00000000-0ACC-4E6D-86B4-7B52D2AB7E1A}"/>
            </c:ext>
          </c:extLst>
        </c:ser>
        <c:dLbls>
          <c:showLegendKey val="0"/>
          <c:showVal val="0"/>
          <c:showCatName val="0"/>
          <c:showSerName val="0"/>
          <c:showPercent val="0"/>
          <c:showBubbleSize val="0"/>
        </c:dLbls>
        <c:gapWidth val="150"/>
        <c:overlap val="100"/>
        <c:axId val="509759328"/>
        <c:axId val="509759752"/>
      </c:barChart>
      <c:catAx>
        <c:axId val="509759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59752"/>
        <c:crosses val="autoZero"/>
        <c:auto val="1"/>
        <c:lblAlgn val="ctr"/>
        <c:lblOffset val="100"/>
        <c:noMultiLvlLbl val="0"/>
      </c:catAx>
      <c:valAx>
        <c:axId val="509759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59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0.48255826846738958</c:v>
                </c:pt>
                <c:pt idx="1">
                  <c:v>0.63158361608231872</c:v>
                </c:pt>
                <c:pt idx="2">
                  <c:v>0.6823675515046681</c:v>
                </c:pt>
                <c:pt idx="3">
                  <c:v>0.7329297230168762</c:v>
                </c:pt>
                <c:pt idx="4">
                  <c:v>0.78637482536092074</c:v>
                </c:pt>
                <c:pt idx="5">
                  <c:v>0.72782915308362717</c:v>
                </c:pt>
                <c:pt idx="6">
                  <c:v>0.39827094736560364</c:v>
                </c:pt>
                <c:pt idx="7">
                  <c:v>0.54896082866051954</c:v>
                </c:pt>
                <c:pt idx="8">
                  <c:v>0.57171152121836644</c:v>
                </c:pt>
                <c:pt idx="9">
                  <c:v>0.63581494319018239</c:v>
                </c:pt>
                <c:pt idx="10">
                  <c:v>0.60048445592387889</c:v>
                </c:pt>
                <c:pt idx="11">
                  <c:v>0.47200995677368413</c:v>
                </c:pt>
              </c:numCache>
            </c:numRef>
          </c:val>
          <c:extLst>
            <c:ext xmlns:c16="http://schemas.microsoft.com/office/drawing/2014/chart" uri="{C3380CC4-5D6E-409C-BE32-E72D297353CC}">
              <c16:uniqueId val="{00000000-7A12-4B00-8F44-9EE9B7B03408}"/>
            </c:ext>
          </c:extLst>
        </c:ser>
        <c:dLbls>
          <c:showLegendKey val="0"/>
          <c:showVal val="0"/>
          <c:showCatName val="0"/>
          <c:showSerName val="0"/>
          <c:showPercent val="0"/>
          <c:showBubbleSize val="0"/>
        </c:dLbls>
        <c:gapWidth val="150"/>
        <c:overlap val="100"/>
        <c:axId val="509760600"/>
        <c:axId val="509761024"/>
      </c:barChart>
      <c:catAx>
        <c:axId val="509760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1024"/>
        <c:crosses val="autoZero"/>
        <c:auto val="1"/>
        <c:lblAlgn val="ctr"/>
        <c:lblOffset val="100"/>
        <c:noMultiLvlLbl val="0"/>
      </c:catAx>
      <c:valAx>
        <c:axId val="509761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0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58F-420B-A908-6E548A6251C0}"/>
            </c:ext>
          </c:extLst>
        </c:ser>
        <c:dLbls>
          <c:showLegendKey val="0"/>
          <c:showVal val="0"/>
          <c:showCatName val="0"/>
          <c:showSerName val="0"/>
          <c:showPercent val="0"/>
          <c:showBubbleSize val="0"/>
        </c:dLbls>
        <c:gapWidth val="150"/>
        <c:overlap val="100"/>
        <c:axId val="509761872"/>
        <c:axId val="509762296"/>
      </c:barChart>
      <c:catAx>
        <c:axId val="509761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2296"/>
        <c:crosses val="autoZero"/>
        <c:auto val="1"/>
        <c:lblAlgn val="ctr"/>
        <c:lblOffset val="100"/>
        <c:noMultiLvlLbl val="0"/>
      </c:catAx>
      <c:valAx>
        <c:axId val="509762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1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100100</c:v>
                </c:pt>
                <c:pt idx="1">
                  <c:v>156100</c:v>
                </c:pt>
                <c:pt idx="2">
                  <c:v>139300</c:v>
                </c:pt>
                <c:pt idx="3">
                  <c:v>166600</c:v>
                </c:pt>
                <c:pt idx="4">
                  <c:v>187600</c:v>
                </c:pt>
                <c:pt idx="5">
                  <c:v>183400</c:v>
                </c:pt>
                <c:pt idx="6">
                  <c:v>161000</c:v>
                </c:pt>
                <c:pt idx="7">
                  <c:v>186200</c:v>
                </c:pt>
                <c:pt idx="8">
                  <c:v>193200</c:v>
                </c:pt>
                <c:pt idx="9">
                  <c:v>259700</c:v>
                </c:pt>
                <c:pt idx="10">
                  <c:v>151200</c:v>
                </c:pt>
                <c:pt idx="11">
                  <c:v>185500</c:v>
                </c:pt>
              </c:numCache>
            </c:numRef>
          </c:val>
          <c:extLst>
            <c:ext xmlns:c16="http://schemas.microsoft.com/office/drawing/2014/chart" uri="{C3380CC4-5D6E-409C-BE32-E72D297353CC}">
              <c16:uniqueId val="{00000000-E36C-4AD6-A61F-2847D27D14B8}"/>
            </c:ext>
          </c:extLst>
        </c:ser>
        <c:dLbls>
          <c:showLegendKey val="0"/>
          <c:showVal val="0"/>
          <c:showCatName val="0"/>
          <c:showSerName val="0"/>
          <c:showPercent val="0"/>
          <c:showBubbleSize val="0"/>
        </c:dLbls>
        <c:gapWidth val="150"/>
        <c:overlap val="100"/>
        <c:axId val="509764416"/>
        <c:axId val="509764840"/>
      </c:barChart>
      <c:catAx>
        <c:axId val="509764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4840"/>
        <c:crosses val="autoZero"/>
        <c:auto val="1"/>
        <c:lblAlgn val="ctr"/>
        <c:lblOffset val="100"/>
        <c:noMultiLvlLbl val="0"/>
      </c:catAx>
      <c:valAx>
        <c:axId val="509764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4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numCache>
            </c:numRef>
          </c:val>
          <c:extLst>
            <c:ext xmlns:c16="http://schemas.microsoft.com/office/drawing/2014/chart" uri="{C3380CC4-5D6E-409C-BE32-E72D297353CC}">
              <c16:uniqueId val="{00000000-6E01-4C4D-BC7B-B3F68D764270}"/>
            </c:ext>
          </c:extLst>
        </c:ser>
        <c:dLbls>
          <c:showLegendKey val="0"/>
          <c:showVal val="0"/>
          <c:showCatName val="0"/>
          <c:showSerName val="0"/>
          <c:showPercent val="0"/>
          <c:showBubbleSize val="0"/>
        </c:dLbls>
        <c:gapWidth val="150"/>
        <c:overlap val="100"/>
        <c:axId val="509765688"/>
        <c:axId val="509766112"/>
      </c:barChart>
      <c:catAx>
        <c:axId val="509765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6112"/>
        <c:crosses val="autoZero"/>
        <c:auto val="1"/>
        <c:lblAlgn val="ctr"/>
        <c:lblOffset val="100"/>
        <c:noMultiLvlLbl val="0"/>
      </c:catAx>
      <c:valAx>
        <c:axId val="509766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5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6071005</c:v>
                </c:pt>
                <c:pt idx="1">
                  <c:v>9148725</c:v>
                </c:pt>
                <c:pt idx="2">
                  <c:v>8683274</c:v>
                </c:pt>
                <c:pt idx="3" formatCode="&quot;₡&quot;#,##0">
                  <c:v>10223100.42</c:v>
                </c:pt>
                <c:pt idx="4" formatCode="&quot;₡&quot;#,##0">
                  <c:v>11782125.369999999</c:v>
                </c:pt>
                <c:pt idx="5" formatCode="&quot;₡&quot;#,##0">
                  <c:v>11751752.34</c:v>
                </c:pt>
                <c:pt idx="6" formatCode="&quot;₡&quot;#,##0">
                  <c:v>9483812.5800000001</c:v>
                </c:pt>
                <c:pt idx="7" formatCode="&quot;₡&quot;#,##0">
                  <c:v>10931373.07</c:v>
                </c:pt>
                <c:pt idx="8" formatCode="&quot;₡&quot;#,##0">
                  <c:v>11051762.210000001</c:v>
                </c:pt>
                <c:pt idx="9" formatCode="&quot;₡&quot;#,##0">
                  <c:v>12593455.060000001</c:v>
                </c:pt>
                <c:pt idx="10" formatCode="&quot;₡&quot;#,##0">
                  <c:v>8103012.71</c:v>
                </c:pt>
                <c:pt idx="11" formatCode="&quot;₡&quot;#,##0">
                  <c:v>9210072.6799999997</c:v>
                </c:pt>
              </c:numCache>
            </c:numRef>
          </c:val>
          <c:extLst>
            <c:ext xmlns:c16="http://schemas.microsoft.com/office/drawing/2014/chart" uri="{C3380CC4-5D6E-409C-BE32-E72D297353CC}">
              <c16:uniqueId val="{00000000-3E0E-46C9-8D0B-9F92903C80EA}"/>
            </c:ext>
          </c:extLst>
        </c:ser>
        <c:dLbls>
          <c:showLegendKey val="0"/>
          <c:showVal val="0"/>
          <c:showCatName val="0"/>
          <c:showSerName val="0"/>
          <c:showPercent val="0"/>
          <c:showBubbleSize val="0"/>
        </c:dLbls>
        <c:gapWidth val="150"/>
        <c:overlap val="100"/>
        <c:axId val="509766960"/>
        <c:axId val="509767384"/>
      </c:barChart>
      <c:catAx>
        <c:axId val="509766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7384"/>
        <c:crosses val="autoZero"/>
        <c:auto val="1"/>
        <c:lblAlgn val="ctr"/>
        <c:lblOffset val="100"/>
        <c:noMultiLvlLbl val="0"/>
      </c:catAx>
      <c:valAx>
        <c:axId val="509767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6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22.198567405140487</c:v>
                </c:pt>
                <c:pt idx="1">
                  <c:v>34.617346373051248</c:v>
                </c:pt>
                <c:pt idx="2">
                  <c:v>30.891712682678019</c:v>
                </c:pt>
                <c:pt idx="3">
                  <c:v>36.945867429534516</c:v>
                </c:pt>
                <c:pt idx="4">
                  <c:v>41.602909542501052</c:v>
                </c:pt>
                <c:pt idx="5">
                  <c:v>40.671501119907745</c:v>
                </c:pt>
                <c:pt idx="6">
                  <c:v>21.546244128313905</c:v>
                </c:pt>
                <c:pt idx="7">
                  <c:v>24.918699731006516</c:v>
                </c:pt>
                <c:pt idx="8">
                  <c:v>25.855492953976686</c:v>
                </c:pt>
                <c:pt idx="9">
                  <c:v>34.755028572193297</c:v>
                </c:pt>
                <c:pt idx="10">
                  <c:v>20.234733616155669</c:v>
                </c:pt>
                <c:pt idx="11">
                  <c:v>24.825020408709499</c:v>
                </c:pt>
              </c:numCache>
            </c:numRef>
          </c:val>
          <c:extLst>
            <c:ext xmlns:c16="http://schemas.microsoft.com/office/drawing/2014/chart" uri="{C3380CC4-5D6E-409C-BE32-E72D297353CC}">
              <c16:uniqueId val="{00000000-A23E-4FAB-986A-5A05DE85CA83}"/>
            </c:ext>
          </c:extLst>
        </c:ser>
        <c:dLbls>
          <c:showLegendKey val="0"/>
          <c:showVal val="0"/>
          <c:showCatName val="0"/>
          <c:showSerName val="0"/>
          <c:showPercent val="0"/>
          <c:showBubbleSize val="0"/>
        </c:dLbls>
        <c:gapWidth val="150"/>
        <c:overlap val="100"/>
        <c:axId val="509768232"/>
        <c:axId val="509768656"/>
      </c:barChart>
      <c:catAx>
        <c:axId val="509768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8656"/>
        <c:crosses val="autoZero"/>
        <c:auto val="1"/>
        <c:lblAlgn val="ctr"/>
        <c:lblOffset val="100"/>
        <c:noMultiLvlLbl val="0"/>
      </c:catAx>
      <c:valAx>
        <c:axId val="509768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8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718</c:v>
                </c:pt>
                <c:pt idx="2">
                  <c:v>807</c:v>
                </c:pt>
                <c:pt idx="3">
                  <c:v>935</c:v>
                </c:pt>
                <c:pt idx="4">
                  <c:v>1072</c:v>
                </c:pt>
                <c:pt idx="5">
                  <c:v>1137</c:v>
                </c:pt>
                <c:pt idx="6">
                  <c:v>1193</c:v>
                </c:pt>
                <c:pt idx="7">
                  <c:v>1060</c:v>
                </c:pt>
                <c:pt idx="8">
                  <c:v>1035</c:v>
                </c:pt>
                <c:pt idx="9">
                  <c:v>1049</c:v>
                </c:pt>
                <c:pt idx="10">
                  <c:v>1326</c:v>
                </c:pt>
                <c:pt idx="11">
                  <c:v>1114</c:v>
                </c:pt>
                <c:pt idx="12">
                  <c:v>1031</c:v>
                </c:pt>
              </c:numCache>
            </c:numRef>
          </c:val>
          <c:extLst>
            <c:ext xmlns:c16="http://schemas.microsoft.com/office/drawing/2014/chart" uri="{C3380CC4-5D6E-409C-BE32-E72D297353CC}">
              <c16:uniqueId val="{00000000-D4A8-4092-B61A-6C6966C34F8C}"/>
            </c:ext>
          </c:extLst>
        </c:ser>
        <c:dLbls>
          <c:showLegendKey val="0"/>
          <c:showVal val="0"/>
          <c:showCatName val="0"/>
          <c:showSerName val="0"/>
          <c:showPercent val="0"/>
          <c:showBubbleSize val="0"/>
        </c:dLbls>
        <c:gapWidth val="150"/>
        <c:overlap val="100"/>
        <c:axId val="415882432"/>
        <c:axId val="415882856"/>
      </c:barChart>
      <c:catAx>
        <c:axId val="415882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82856"/>
        <c:crosses val="autoZero"/>
        <c:auto val="1"/>
        <c:lblAlgn val="ctr"/>
        <c:lblOffset val="100"/>
        <c:noMultiLvlLbl val="0"/>
      </c:catAx>
      <c:valAx>
        <c:axId val="415882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882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B9-4693-81D3-376A4EF73CB3}"/>
            </c:ext>
          </c:extLst>
        </c:ser>
        <c:dLbls>
          <c:showLegendKey val="0"/>
          <c:showVal val="0"/>
          <c:showCatName val="0"/>
          <c:showSerName val="0"/>
          <c:showPercent val="0"/>
          <c:showBubbleSize val="0"/>
        </c:dLbls>
        <c:gapWidth val="150"/>
        <c:overlap val="100"/>
        <c:axId val="509769504"/>
        <c:axId val="509769928"/>
      </c:barChart>
      <c:catAx>
        <c:axId val="509769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69928"/>
        <c:crosses val="autoZero"/>
        <c:auto val="1"/>
        <c:lblAlgn val="ctr"/>
        <c:lblOffset val="100"/>
        <c:noMultiLvlLbl val="0"/>
      </c:catAx>
      <c:valAx>
        <c:axId val="509769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69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145</c:v>
                </c:pt>
                <c:pt idx="1">
                  <c:v>147</c:v>
                </c:pt>
                <c:pt idx="2">
                  <c:v>124</c:v>
                </c:pt>
                <c:pt idx="3">
                  <c:v>102</c:v>
                </c:pt>
                <c:pt idx="4">
                  <c:v>144</c:v>
                </c:pt>
                <c:pt idx="5">
                  <c:v>165</c:v>
                </c:pt>
                <c:pt idx="6">
                  <c:v>140</c:v>
                </c:pt>
                <c:pt idx="7">
                  <c:v>166</c:v>
                </c:pt>
                <c:pt idx="8">
                  <c:v>165</c:v>
                </c:pt>
                <c:pt idx="9">
                  <c:v>216</c:v>
                </c:pt>
                <c:pt idx="10">
                  <c:v>172</c:v>
                </c:pt>
                <c:pt idx="11">
                  <c:v>155</c:v>
                </c:pt>
              </c:numCache>
            </c:numRef>
          </c:val>
          <c:extLst>
            <c:ext xmlns:c16="http://schemas.microsoft.com/office/drawing/2014/chart" uri="{C3380CC4-5D6E-409C-BE32-E72D297353CC}">
              <c16:uniqueId val="{00000000-878D-4D35-AB1D-2287CC0CCC64}"/>
            </c:ext>
          </c:extLst>
        </c:ser>
        <c:dLbls>
          <c:showLegendKey val="0"/>
          <c:showVal val="0"/>
          <c:showCatName val="0"/>
          <c:showSerName val="0"/>
          <c:showPercent val="0"/>
          <c:showBubbleSize val="0"/>
        </c:dLbls>
        <c:gapWidth val="150"/>
        <c:overlap val="100"/>
        <c:axId val="509772472"/>
        <c:axId val="509772896"/>
      </c:barChart>
      <c:catAx>
        <c:axId val="509772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72896"/>
        <c:crosses val="autoZero"/>
        <c:auto val="1"/>
        <c:lblAlgn val="ctr"/>
        <c:lblOffset val="100"/>
        <c:noMultiLvlLbl val="0"/>
      </c:catAx>
      <c:valAx>
        <c:axId val="509772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72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numCache>
            </c:numRef>
          </c:val>
          <c:extLst>
            <c:ext xmlns:c16="http://schemas.microsoft.com/office/drawing/2014/chart" uri="{C3380CC4-5D6E-409C-BE32-E72D297353CC}">
              <c16:uniqueId val="{00000000-8CBC-4DF7-8155-18A38C7F5050}"/>
            </c:ext>
          </c:extLst>
        </c:ser>
        <c:dLbls>
          <c:showLegendKey val="0"/>
          <c:showVal val="0"/>
          <c:showCatName val="0"/>
          <c:showSerName val="0"/>
          <c:showPercent val="0"/>
          <c:showBubbleSize val="0"/>
        </c:dLbls>
        <c:gapWidth val="150"/>
        <c:overlap val="100"/>
        <c:axId val="509773744"/>
        <c:axId val="509774168"/>
      </c:barChart>
      <c:catAx>
        <c:axId val="509773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74168"/>
        <c:crosses val="autoZero"/>
        <c:auto val="1"/>
        <c:lblAlgn val="ctr"/>
        <c:lblOffset val="100"/>
        <c:noMultiLvlLbl val="0"/>
      </c:catAx>
      <c:valAx>
        <c:axId val="509774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73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"₡"#,##0;[Red]\-"₡"#,##0</c:formatCode>
                <c:ptCount val="12"/>
                <c:pt idx="0">
                  <c:v>10833</c:v>
                </c:pt>
                <c:pt idx="1">
                  <c:v>11608</c:v>
                </c:pt>
                <c:pt idx="2">
                  <c:v>9792</c:v>
                </c:pt>
                <c:pt idx="3" formatCode="&quot;₡&quot;#,##0">
                  <c:v>8086</c:v>
                </c:pt>
                <c:pt idx="4" formatCode="&quot;₡&quot;#,##0">
                  <c:v>11520</c:v>
                </c:pt>
                <c:pt idx="5" formatCode="&quot;₡&quot;#,##0">
                  <c:v>13200</c:v>
                </c:pt>
                <c:pt idx="6" formatCode="&quot;₡&quot;#,##0">
                  <c:v>10759</c:v>
                </c:pt>
                <c:pt idx="7" formatCode="&quot;₡&quot;#,##0">
                  <c:v>11956</c:v>
                </c:pt>
                <c:pt idx="8" formatCode="&quot;₡&quot;#,##0">
                  <c:v>11884</c:v>
                </c:pt>
                <c:pt idx="9" formatCode="&quot;₡&quot;#,##0">
                  <c:v>14838</c:v>
                </c:pt>
                <c:pt idx="10" formatCode="&quot;₡&quot;#,##0">
                  <c:v>10766</c:v>
                </c:pt>
                <c:pt idx="11" formatCode="&quot;₡&quot;#,##0">
                  <c:v>9702</c:v>
                </c:pt>
              </c:numCache>
            </c:numRef>
          </c:val>
          <c:extLst>
            <c:ext xmlns:c16="http://schemas.microsoft.com/office/drawing/2014/chart" uri="{C3380CC4-5D6E-409C-BE32-E72D297353CC}">
              <c16:uniqueId val="{00000000-1F20-4D81-B31C-7D9A46BD4779}"/>
            </c:ext>
          </c:extLst>
        </c:ser>
        <c:dLbls>
          <c:showLegendKey val="0"/>
          <c:showVal val="0"/>
          <c:showCatName val="0"/>
          <c:showSerName val="0"/>
          <c:showPercent val="0"/>
          <c:showBubbleSize val="0"/>
        </c:dLbls>
        <c:gapWidth val="150"/>
        <c:overlap val="100"/>
        <c:axId val="509775016"/>
        <c:axId val="509775440"/>
      </c:barChart>
      <c:catAx>
        <c:axId val="509775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75440"/>
        <c:crosses val="autoZero"/>
        <c:auto val="1"/>
        <c:lblAlgn val="ctr"/>
        <c:lblOffset val="100"/>
        <c:noMultiLvlLbl val="0"/>
      </c:catAx>
      <c:valAx>
        <c:axId val="509775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75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3.2155766970483224E-2</c:v>
                </c:pt>
                <c:pt idx="1">
                  <c:v>3.2599294790765752E-2</c:v>
                </c:pt>
                <c:pt idx="2">
                  <c:v>2.7498724857516688E-2</c:v>
                </c:pt>
                <c:pt idx="3">
                  <c:v>2.2619918834408888E-2</c:v>
                </c:pt>
                <c:pt idx="4">
                  <c:v>3.1934003060341956E-2</c:v>
                </c:pt>
                <c:pt idx="5">
                  <c:v>3.6591045173308495E-2</c:v>
                </c:pt>
                <c:pt idx="6">
                  <c:v>1.8735864459403395E-2</c:v>
                </c:pt>
                <c:pt idx="7">
                  <c:v>2.2215382144721171E-2</c:v>
                </c:pt>
                <c:pt idx="8">
                  <c:v>2.2081554541439716E-2</c:v>
                </c:pt>
                <c:pt idx="9">
                  <c:v>2.8906762308793812E-2</c:v>
                </c:pt>
                <c:pt idx="10">
                  <c:v>2.3018347764409888E-2</c:v>
                </c:pt>
                <c:pt idx="11">
                  <c:v>2.0743278508625188E-2</c:v>
                </c:pt>
              </c:numCache>
            </c:numRef>
          </c:val>
          <c:extLst>
            <c:ext xmlns:c16="http://schemas.microsoft.com/office/drawing/2014/chart" uri="{C3380CC4-5D6E-409C-BE32-E72D297353CC}">
              <c16:uniqueId val="{00000000-7607-4683-BBC1-2596D475B5D2}"/>
            </c:ext>
          </c:extLst>
        </c:ser>
        <c:dLbls>
          <c:showLegendKey val="0"/>
          <c:showVal val="0"/>
          <c:showCatName val="0"/>
          <c:showSerName val="0"/>
          <c:showPercent val="0"/>
          <c:showBubbleSize val="0"/>
        </c:dLbls>
        <c:gapWidth val="150"/>
        <c:overlap val="100"/>
        <c:axId val="509776288"/>
        <c:axId val="509776712"/>
      </c:barChart>
      <c:catAx>
        <c:axId val="509776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76712"/>
        <c:crosses val="autoZero"/>
        <c:auto val="1"/>
        <c:lblAlgn val="ctr"/>
        <c:lblOffset val="100"/>
        <c:noMultiLvlLbl val="0"/>
      </c:catAx>
      <c:valAx>
        <c:axId val="509776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76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37-40AE-8813-E160E3C12AD9}"/>
            </c:ext>
          </c:extLst>
        </c:ser>
        <c:dLbls>
          <c:showLegendKey val="0"/>
          <c:showVal val="0"/>
          <c:showCatName val="0"/>
          <c:showSerName val="0"/>
          <c:showPercent val="0"/>
          <c:showBubbleSize val="0"/>
        </c:dLbls>
        <c:gapWidth val="150"/>
        <c:overlap val="100"/>
        <c:axId val="509777560"/>
        <c:axId val="509777984"/>
      </c:barChart>
      <c:catAx>
        <c:axId val="509777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77984"/>
        <c:crosses val="autoZero"/>
        <c:auto val="1"/>
        <c:lblAlgn val="ctr"/>
        <c:lblOffset val="100"/>
        <c:noMultiLvlLbl val="0"/>
      </c:catAx>
      <c:valAx>
        <c:axId val="509777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77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718</c:v>
                </c:pt>
                <c:pt idx="2">
                  <c:v>807</c:v>
                </c:pt>
                <c:pt idx="3">
                  <c:v>935</c:v>
                </c:pt>
                <c:pt idx="4">
                  <c:v>1072</c:v>
                </c:pt>
                <c:pt idx="5">
                  <c:v>1137</c:v>
                </c:pt>
                <c:pt idx="6">
                  <c:v>1193</c:v>
                </c:pt>
                <c:pt idx="7">
                  <c:v>1060</c:v>
                </c:pt>
                <c:pt idx="8">
                  <c:v>1035</c:v>
                </c:pt>
                <c:pt idx="9">
                  <c:v>1049</c:v>
                </c:pt>
                <c:pt idx="10">
                  <c:v>1326</c:v>
                </c:pt>
                <c:pt idx="11">
                  <c:v>1114</c:v>
                </c:pt>
                <c:pt idx="12">
                  <c:v>1031</c:v>
                </c:pt>
              </c:numCache>
            </c:numRef>
          </c:val>
          <c:extLst>
            <c:ext xmlns:c16="http://schemas.microsoft.com/office/drawing/2014/chart" uri="{C3380CC4-5D6E-409C-BE32-E72D297353CC}">
              <c16:uniqueId val="{00000000-60E1-4FAE-98BF-8107029AB093}"/>
            </c:ext>
          </c:extLst>
        </c:ser>
        <c:dLbls>
          <c:showLegendKey val="0"/>
          <c:showVal val="0"/>
          <c:showCatName val="0"/>
          <c:showSerName val="0"/>
          <c:showPercent val="0"/>
          <c:showBubbleSize val="0"/>
        </c:dLbls>
        <c:gapWidth val="150"/>
        <c:overlap val="100"/>
        <c:axId val="509780104"/>
        <c:axId val="509780528"/>
      </c:barChart>
      <c:catAx>
        <c:axId val="509780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0528"/>
        <c:crosses val="autoZero"/>
        <c:auto val="1"/>
        <c:lblAlgn val="ctr"/>
        <c:lblOffset val="100"/>
        <c:noMultiLvlLbl val="0"/>
      </c:catAx>
      <c:valAx>
        <c:axId val="509780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0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numCache>
            </c:numRef>
          </c:val>
          <c:extLst>
            <c:ext xmlns:c16="http://schemas.microsoft.com/office/drawing/2014/chart" uri="{C3380CC4-5D6E-409C-BE32-E72D297353CC}">
              <c16:uniqueId val="{00000000-9FA0-475B-B985-09BE723BE61C}"/>
            </c:ext>
          </c:extLst>
        </c:ser>
        <c:dLbls>
          <c:showLegendKey val="0"/>
          <c:showVal val="0"/>
          <c:showCatName val="0"/>
          <c:showSerName val="0"/>
          <c:showPercent val="0"/>
          <c:showBubbleSize val="0"/>
        </c:dLbls>
        <c:gapWidth val="150"/>
        <c:overlap val="100"/>
        <c:axId val="509781376"/>
        <c:axId val="509781800"/>
      </c:barChart>
      <c:catAx>
        <c:axId val="509781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1800"/>
        <c:crosses val="autoZero"/>
        <c:auto val="1"/>
        <c:lblAlgn val="ctr"/>
        <c:lblOffset val="100"/>
        <c:noMultiLvlLbl val="0"/>
      </c:catAx>
      <c:valAx>
        <c:axId val="509781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1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53642</c:v>
                </c:pt>
                <c:pt idx="1">
                  <c:v>63724</c:v>
                </c:pt>
                <c:pt idx="2">
                  <c:v>73832</c:v>
                </c:pt>
                <c:pt idx="3" formatCode="&quot;₡&quot;#,##0">
                  <c:v>84984</c:v>
                </c:pt>
                <c:pt idx="4" formatCode="&quot;₡&quot;#,##0">
                  <c:v>90962</c:v>
                </c:pt>
                <c:pt idx="5" formatCode="&quot;₡&quot;#,##0">
                  <c:v>95442</c:v>
                </c:pt>
                <c:pt idx="6" formatCode="&quot;₡&quot;#,##0">
                  <c:v>81462</c:v>
                </c:pt>
                <c:pt idx="7" formatCode="&quot;₡&quot;#,##0">
                  <c:v>74547</c:v>
                </c:pt>
                <c:pt idx="8" formatCode="&quot;₡&quot;#,##0">
                  <c:v>75556</c:v>
                </c:pt>
                <c:pt idx="9" formatCode="&quot;₡&quot;#,##0">
                  <c:v>91092</c:v>
                </c:pt>
                <c:pt idx="10" formatCode="&quot;₡&quot;#,##0">
                  <c:v>69732</c:v>
                </c:pt>
                <c:pt idx="11" formatCode="&quot;₡&quot;#,##0">
                  <c:v>64536</c:v>
                </c:pt>
              </c:numCache>
            </c:numRef>
          </c:val>
          <c:extLst>
            <c:ext xmlns:c16="http://schemas.microsoft.com/office/drawing/2014/chart" uri="{C3380CC4-5D6E-409C-BE32-E72D297353CC}">
              <c16:uniqueId val="{00000000-9B9D-4209-871E-CD1D87EE7D23}"/>
            </c:ext>
          </c:extLst>
        </c:ser>
        <c:dLbls>
          <c:showLegendKey val="0"/>
          <c:showVal val="0"/>
          <c:showCatName val="0"/>
          <c:showSerName val="0"/>
          <c:showPercent val="0"/>
          <c:showBubbleSize val="0"/>
        </c:dLbls>
        <c:gapWidth val="150"/>
        <c:overlap val="100"/>
        <c:axId val="509782648"/>
        <c:axId val="509783072"/>
      </c:barChart>
      <c:catAx>
        <c:axId val="509782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3072"/>
        <c:crosses val="autoZero"/>
        <c:auto val="1"/>
        <c:lblAlgn val="ctr"/>
        <c:lblOffset val="100"/>
        <c:noMultiLvlLbl val="0"/>
      </c:catAx>
      <c:valAx>
        <c:axId val="509783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2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0.15922648748142726</c:v>
                </c:pt>
                <c:pt idx="1">
                  <c:v>0.17896347548399974</c:v>
                </c:pt>
                <c:pt idx="2">
                  <c:v>0.20734925598208145</c:v>
                </c:pt>
                <c:pt idx="3">
                  <c:v>0.23773091167143459</c:v>
                </c:pt>
                <c:pt idx="4">
                  <c:v>0.2521455658306167</c:v>
                </c:pt>
                <c:pt idx="5">
                  <c:v>0.26456434479852747</c:v>
                </c:pt>
                <c:pt idx="6">
                  <c:v>0.14185725947833999</c:v>
                </c:pt>
                <c:pt idx="7">
                  <c:v>0.13851156939630369</c:v>
                </c:pt>
                <c:pt idx="8">
                  <c:v>0.14038515584224401</c:v>
                </c:pt>
                <c:pt idx="9">
                  <c:v>0.17745540195120646</c:v>
                </c:pt>
                <c:pt idx="10">
                  <c:v>0.14908395005553846</c:v>
                </c:pt>
                <c:pt idx="11">
                  <c:v>0.13797625898317786</c:v>
                </c:pt>
              </c:numCache>
            </c:numRef>
          </c:val>
          <c:extLst>
            <c:ext xmlns:c16="http://schemas.microsoft.com/office/drawing/2014/chart" uri="{C3380CC4-5D6E-409C-BE32-E72D297353CC}">
              <c16:uniqueId val="{00000000-0A40-45A2-9547-A0FE7F7A93D8}"/>
            </c:ext>
          </c:extLst>
        </c:ser>
        <c:dLbls>
          <c:showLegendKey val="0"/>
          <c:showVal val="0"/>
          <c:showCatName val="0"/>
          <c:showSerName val="0"/>
          <c:showPercent val="0"/>
          <c:showBubbleSize val="0"/>
        </c:dLbls>
        <c:gapWidth val="150"/>
        <c:overlap val="100"/>
        <c:axId val="509783920"/>
        <c:axId val="509784344"/>
      </c:barChart>
      <c:catAx>
        <c:axId val="509783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4344"/>
        <c:crosses val="autoZero"/>
        <c:auto val="1"/>
        <c:lblAlgn val="ctr"/>
        <c:lblOffset val="100"/>
        <c:noMultiLvlLbl val="0"/>
      </c:catAx>
      <c:valAx>
        <c:axId val="509784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3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numCache>
            </c:numRef>
          </c:val>
          <c:extLst>
            <c:ext xmlns:c16="http://schemas.microsoft.com/office/drawing/2014/chart" uri="{C3380CC4-5D6E-409C-BE32-E72D297353CC}">
              <c16:uniqueId val="{00000000-E67E-46BF-A631-AE7BE000ED37}"/>
            </c:ext>
          </c:extLst>
        </c:ser>
        <c:dLbls>
          <c:showLegendKey val="0"/>
          <c:showVal val="0"/>
          <c:showCatName val="0"/>
          <c:showSerName val="0"/>
          <c:showPercent val="0"/>
          <c:showBubbleSize val="0"/>
        </c:dLbls>
        <c:gapWidth val="150"/>
        <c:overlap val="100"/>
        <c:axId val="415883280"/>
        <c:axId val="415884128"/>
      </c:barChart>
      <c:catAx>
        <c:axId val="415883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884128"/>
        <c:crosses val="autoZero"/>
        <c:auto val="1"/>
        <c:lblAlgn val="ctr"/>
        <c:lblOffset val="100"/>
        <c:noMultiLvlLbl val="0"/>
      </c:catAx>
      <c:valAx>
        <c:axId val="415884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5883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4E-43BD-B525-0B70095285D8}"/>
            </c:ext>
          </c:extLst>
        </c:ser>
        <c:dLbls>
          <c:showLegendKey val="0"/>
          <c:showVal val="0"/>
          <c:showCatName val="0"/>
          <c:showSerName val="0"/>
          <c:showPercent val="0"/>
          <c:showBubbleSize val="0"/>
        </c:dLbls>
        <c:gapWidth val="150"/>
        <c:overlap val="100"/>
        <c:axId val="501994576"/>
        <c:axId val="501994152"/>
      </c:barChart>
      <c:catAx>
        <c:axId val="501994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1994152"/>
        <c:crosses val="autoZero"/>
        <c:auto val="1"/>
        <c:lblAlgn val="ctr"/>
        <c:lblOffset val="100"/>
        <c:noMultiLvlLbl val="0"/>
      </c:catAx>
      <c:valAx>
        <c:axId val="501994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1994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'363366'!$B$14:$B$25</c:f>
              <c:numCache>
                <c:formatCode>General</c:formatCode>
                <c:ptCount val="12"/>
                <c:pt idx="0">
                  <c:v>441</c:v>
                </c:pt>
                <c:pt idx="1">
                  <c:v>498</c:v>
                </c:pt>
                <c:pt idx="2">
                  <c:v>473</c:v>
                </c:pt>
                <c:pt idx="3">
                  <c:v>518</c:v>
                </c:pt>
                <c:pt idx="4">
                  <c:v>512</c:v>
                </c:pt>
                <c:pt idx="5">
                  <c:v>509</c:v>
                </c:pt>
                <c:pt idx="6">
                  <c:v>298</c:v>
                </c:pt>
                <c:pt idx="7">
                  <c:v>264</c:v>
                </c:pt>
                <c:pt idx="8">
                  <c:v>357</c:v>
                </c:pt>
                <c:pt idx="9">
                  <c:v>284</c:v>
                </c:pt>
                <c:pt idx="10">
                  <c:v>254</c:v>
                </c:pt>
                <c:pt idx="11">
                  <c:v>247</c:v>
                </c:pt>
              </c:numCache>
            </c:numRef>
          </c:val>
          <c:extLst>
            <c:ext xmlns:c16="http://schemas.microsoft.com/office/drawing/2014/chart" uri="{C3380CC4-5D6E-409C-BE32-E72D297353CC}">
              <c16:uniqueId val="{00000000-A94C-4592-9246-1EDC18CCC669}"/>
            </c:ext>
          </c:extLst>
        </c:ser>
        <c:dLbls>
          <c:showLegendKey val="0"/>
          <c:showVal val="0"/>
          <c:showCatName val="0"/>
          <c:showSerName val="0"/>
          <c:showPercent val="0"/>
          <c:showBubbleSize val="0"/>
        </c:dLbls>
        <c:gapWidth val="150"/>
        <c:overlap val="100"/>
        <c:axId val="509786464"/>
        <c:axId val="509786888"/>
      </c:barChart>
      <c:catAx>
        <c:axId val="509786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6888"/>
        <c:crosses val="autoZero"/>
        <c:auto val="1"/>
        <c:lblAlgn val="ctr"/>
        <c:lblOffset val="100"/>
        <c:noMultiLvlLbl val="0"/>
      </c:catAx>
      <c:valAx>
        <c:axId val="509786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6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'363366'!$C$14:$C$25</c:f>
              <c:numCache>
                <c:formatCode>General</c:formatCode>
                <c:ptCount val="12"/>
              </c:numCache>
            </c:numRef>
          </c:val>
          <c:extLst>
            <c:ext xmlns:c16="http://schemas.microsoft.com/office/drawing/2014/chart" uri="{C3380CC4-5D6E-409C-BE32-E72D297353CC}">
              <c16:uniqueId val="{00000000-C0E6-44F3-A1EF-0321A4EE3D95}"/>
            </c:ext>
          </c:extLst>
        </c:ser>
        <c:dLbls>
          <c:showLegendKey val="0"/>
          <c:showVal val="0"/>
          <c:showCatName val="0"/>
          <c:showSerName val="0"/>
          <c:showPercent val="0"/>
          <c:showBubbleSize val="0"/>
        </c:dLbls>
        <c:gapWidth val="150"/>
        <c:overlap val="100"/>
        <c:axId val="509787736"/>
        <c:axId val="509788160"/>
      </c:barChart>
      <c:catAx>
        <c:axId val="509787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8160"/>
        <c:crosses val="autoZero"/>
        <c:auto val="1"/>
        <c:lblAlgn val="ctr"/>
        <c:lblOffset val="100"/>
        <c:noMultiLvlLbl val="0"/>
      </c:catAx>
      <c:valAx>
        <c:axId val="509788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7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'363366'!$D$14:$D$25</c:f>
              <c:numCache>
                <c:formatCode>"₡"#,##0;[Red]\-"₡"#,##0</c:formatCode>
                <c:ptCount val="12"/>
                <c:pt idx="0">
                  <c:v>32947</c:v>
                </c:pt>
                <c:pt idx="1">
                  <c:v>39324</c:v>
                </c:pt>
                <c:pt idx="2">
                  <c:v>37350</c:v>
                </c:pt>
                <c:pt idx="3" formatCode="&quot;₡&quot;#,##0">
                  <c:v>41065</c:v>
                </c:pt>
                <c:pt idx="4" formatCode="&quot;₡&quot;#,##0">
                  <c:v>40961</c:v>
                </c:pt>
                <c:pt idx="5" formatCode="&quot;₡&quot;#,##0">
                  <c:v>40721</c:v>
                </c:pt>
                <c:pt idx="6" formatCode="&quot;₡&quot;#,##0">
                  <c:v>22901</c:v>
                </c:pt>
                <c:pt idx="7" formatCode="&quot;₡&quot;#,##0">
                  <c:v>19015</c:v>
                </c:pt>
                <c:pt idx="8" formatCode="&quot;₡&quot;#,##0">
                  <c:v>25713</c:v>
                </c:pt>
                <c:pt idx="9" formatCode="&quot;₡&quot;#,##0">
                  <c:v>19510</c:v>
                </c:pt>
                <c:pt idx="10" formatCode="&quot;₡&quot;#,##0">
                  <c:v>15899</c:v>
                </c:pt>
                <c:pt idx="11" formatCode="&quot;₡&quot;#,##0">
                  <c:v>15461</c:v>
                </c:pt>
              </c:numCache>
            </c:numRef>
          </c:val>
          <c:extLst>
            <c:ext xmlns:c16="http://schemas.microsoft.com/office/drawing/2014/chart" uri="{C3380CC4-5D6E-409C-BE32-E72D297353CC}">
              <c16:uniqueId val="{00000000-9555-402E-802D-E852780EFEA1}"/>
            </c:ext>
          </c:extLst>
        </c:ser>
        <c:dLbls>
          <c:showLegendKey val="0"/>
          <c:showVal val="0"/>
          <c:showCatName val="0"/>
          <c:showSerName val="0"/>
          <c:showPercent val="0"/>
          <c:showBubbleSize val="0"/>
        </c:dLbls>
        <c:gapWidth val="150"/>
        <c:overlap val="100"/>
        <c:axId val="509789008"/>
        <c:axId val="509789432"/>
      </c:barChart>
      <c:catAx>
        <c:axId val="509789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89432"/>
        <c:crosses val="autoZero"/>
        <c:auto val="1"/>
        <c:lblAlgn val="ctr"/>
        <c:lblOffset val="100"/>
        <c:noMultiLvlLbl val="0"/>
      </c:catAx>
      <c:valAx>
        <c:axId val="509789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89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'363366'!$G$14:$G$25</c:f>
              <c:numCache>
                <c:formatCode>0.00</c:formatCode>
                <c:ptCount val="12"/>
                <c:pt idx="0">
                  <c:v>9.779788437229725E-2</c:v>
                </c:pt>
                <c:pt idx="1">
                  <c:v>0.11043842725034927</c:v>
                </c:pt>
                <c:pt idx="2">
                  <c:v>0.10489432949681768</c:v>
                </c:pt>
                <c:pt idx="3">
                  <c:v>0.11487370545317455</c:v>
                </c:pt>
                <c:pt idx="4">
                  <c:v>0.11354312199232697</c:v>
                </c:pt>
                <c:pt idx="5">
                  <c:v>0.11287783026190318</c:v>
                </c:pt>
                <c:pt idx="6">
                  <c:v>3.9880625777872943E-2</c:v>
                </c:pt>
                <c:pt idx="7">
                  <c:v>3.5330487266303549E-2</c:v>
                </c:pt>
                <c:pt idx="8">
                  <c:v>4.7776454371478663E-2</c:v>
                </c:pt>
                <c:pt idx="9">
                  <c:v>3.8007039331932606E-2</c:v>
                </c:pt>
                <c:pt idx="10">
                  <c:v>3.3992211233489021E-2</c:v>
                </c:pt>
                <c:pt idx="11">
                  <c:v>3.3055418010518846E-2</c:v>
                </c:pt>
              </c:numCache>
            </c:numRef>
          </c:val>
          <c:extLst>
            <c:ext xmlns:c16="http://schemas.microsoft.com/office/drawing/2014/chart" uri="{C3380CC4-5D6E-409C-BE32-E72D297353CC}">
              <c16:uniqueId val="{00000000-7A86-499E-9679-CD730D1E8512}"/>
            </c:ext>
          </c:extLst>
        </c:ser>
        <c:dLbls>
          <c:showLegendKey val="0"/>
          <c:showVal val="0"/>
          <c:showCatName val="0"/>
          <c:showSerName val="0"/>
          <c:showPercent val="0"/>
          <c:showBubbleSize val="0"/>
        </c:dLbls>
        <c:gapWidth val="150"/>
        <c:overlap val="100"/>
        <c:axId val="509790280"/>
        <c:axId val="509790704"/>
      </c:barChart>
      <c:catAx>
        <c:axId val="509790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0704"/>
        <c:crosses val="autoZero"/>
        <c:auto val="1"/>
        <c:lblAlgn val="ctr"/>
        <c:lblOffset val="100"/>
        <c:noMultiLvlLbl val="0"/>
      </c:catAx>
      <c:valAx>
        <c:axId val="509790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0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59E-4641-A915-274A40463113}"/>
            </c:ext>
          </c:extLst>
        </c:ser>
        <c:dLbls>
          <c:showLegendKey val="0"/>
          <c:showVal val="0"/>
          <c:showCatName val="0"/>
          <c:showSerName val="0"/>
          <c:showPercent val="0"/>
          <c:showBubbleSize val="0"/>
        </c:dLbls>
        <c:gapWidth val="150"/>
        <c:overlap val="100"/>
        <c:axId val="509791552"/>
        <c:axId val="509791976"/>
      </c:barChart>
      <c:catAx>
        <c:axId val="509791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1976"/>
        <c:crosses val="autoZero"/>
        <c:auto val="1"/>
        <c:lblAlgn val="ctr"/>
        <c:lblOffset val="100"/>
        <c:noMultiLvlLbl val="0"/>
      </c:catAx>
      <c:valAx>
        <c:axId val="509791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1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'294493'!$B$12:$B$13</c:f>
              <c:strCache>
                <c:ptCount val="2"/>
                <c:pt idx="0">
                  <c:v>Energía     (kWh)</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'294493'!$B$14:$B$25</c:f>
              <c:numCache>
                <c:formatCode>General</c:formatCode>
                <c:ptCount val="12"/>
                <c:pt idx="0">
                  <c:v>545</c:v>
                </c:pt>
                <c:pt idx="1">
                  <c:v>1022</c:v>
                </c:pt>
                <c:pt idx="2">
                  <c:v>592</c:v>
                </c:pt>
                <c:pt idx="3">
                  <c:v>756</c:v>
                </c:pt>
                <c:pt idx="4">
                  <c:v>1969</c:v>
                </c:pt>
                <c:pt idx="5">
                  <c:v>2100</c:v>
                </c:pt>
                <c:pt idx="6">
                  <c:v>1143</c:v>
                </c:pt>
                <c:pt idx="7">
                  <c:v>2116</c:v>
                </c:pt>
                <c:pt idx="8">
                  <c:v>2200</c:v>
                </c:pt>
                <c:pt idx="9">
                  <c:v>1680</c:v>
                </c:pt>
                <c:pt idx="10">
                  <c:v>1642</c:v>
                </c:pt>
                <c:pt idx="11">
                  <c:v>1892</c:v>
                </c:pt>
              </c:numCache>
            </c:numRef>
          </c:val>
          <c:extLst>
            <c:ext xmlns:c16="http://schemas.microsoft.com/office/drawing/2014/chart" uri="{C3380CC4-5D6E-409C-BE32-E72D297353CC}">
              <c16:uniqueId val="{00000000-ECA1-4F68-895E-1BAEE8013218}"/>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'294493'!$C$12:$C$13</c:f>
              <c:strCache>
                <c:ptCount val="2"/>
                <c:pt idx="0">
                  <c:v>Demanda máxima       (kW)</c:v>
                </c:pt>
              </c:strCache>
            </c:strRef>
          </c:tx>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'294493'!$C$14:$C$25</c:f>
              <c:numCache>
                <c:formatCode>General</c:formatCode>
                <c:ptCount val="12"/>
              </c:numCache>
            </c:numRef>
          </c:val>
          <c:extLst>
            <c:ext xmlns:c16="http://schemas.microsoft.com/office/drawing/2014/chart" uri="{C3380CC4-5D6E-409C-BE32-E72D297353CC}">
              <c16:uniqueId val="{00000000-6602-4203-99A0-5A9D0217CABA}"/>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'294493'!$D$12:$D$13</c:f>
              <c:strCache>
                <c:ptCount val="2"/>
                <c:pt idx="0">
                  <c:v>Importe             (¢)</c:v>
                </c:pt>
              </c:strCache>
            </c:strRef>
          </c:tx>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'294493'!$D$14:$D$25</c:f>
              <c:numCache>
                <c:formatCode>"₡"#,##0;[Red]\-"₡"#,##0</c:formatCode>
                <c:ptCount val="12"/>
                <c:pt idx="0">
                  <c:v>57129</c:v>
                </c:pt>
                <c:pt idx="1">
                  <c:v>110826</c:v>
                </c:pt>
                <c:pt idx="2">
                  <c:v>64196</c:v>
                </c:pt>
                <c:pt idx="3" formatCode="&quot;₡&quot;#,##0">
                  <c:v>82614.27</c:v>
                </c:pt>
                <c:pt idx="4" formatCode="&quot;₡&quot;#,##0">
                  <c:v>215963.97</c:v>
                </c:pt>
                <c:pt idx="5" formatCode="&quot;₡&quot;#,##0">
                  <c:v>230123</c:v>
                </c:pt>
                <c:pt idx="6" formatCode="&quot;₡&quot;#,##0">
                  <c:v>117679.4</c:v>
                </c:pt>
                <c:pt idx="7" formatCode="&quot;₡&quot;#,##0">
                  <c:v>208762.64</c:v>
                </c:pt>
                <c:pt idx="8" formatCode="&quot;₡&quot;#,##0">
                  <c:v>216937.52</c:v>
                </c:pt>
                <c:pt idx="9" formatCode="&quot;₡&quot;#,##0">
                  <c:v>152410.56</c:v>
                </c:pt>
                <c:pt idx="10" formatCode="&quot;₡&quot;#,##0">
                  <c:v>141130.14000000001</c:v>
                </c:pt>
                <c:pt idx="11" formatCode="&quot;₡&quot;#,##0">
                  <c:v>162418.15</c:v>
                </c:pt>
              </c:numCache>
            </c:numRef>
          </c:val>
          <c:extLst>
            <c:ext xmlns:c16="http://schemas.microsoft.com/office/drawing/2014/chart" uri="{C3380CC4-5D6E-409C-BE32-E72D297353CC}">
              <c16:uniqueId val="{00000000-5A49-4A69-B6FA-04ED311B8CA2}"/>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'294493'!$G$13</c:f>
              <c:strCache>
                <c:ptCount val="1"/>
                <c:pt idx="0">
                  <c:v>Consumo de energía eléctrica por  empleado (kWh /Nº empleados)</c:v>
                </c:pt>
              </c:strCache>
            </c:strRef>
          </c:tx>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'294493'!$G$14:$G$25</c:f>
              <c:numCache>
                <c:formatCode>0.00</c:formatCode>
                <c:ptCount val="12"/>
                <c:pt idx="0">
                  <c:v>0.12086133102698866</c:v>
                </c:pt>
                <c:pt idx="1">
                  <c:v>0.2266427161643714</c:v>
                </c:pt>
                <c:pt idx="2">
                  <c:v>0.13128423480362805</c:v>
                </c:pt>
                <c:pt idx="3">
                  <c:v>0.16765351606679529</c:v>
                </c:pt>
                <c:pt idx="4">
                  <c:v>0.43665313906814801</c:v>
                </c:pt>
                <c:pt idx="5">
                  <c:v>0.46570421129665357</c:v>
                </c:pt>
                <c:pt idx="6">
                  <c:v>0.15296495055070058</c:v>
                </c:pt>
                <c:pt idx="7">
                  <c:v>0.28317920854355416</c:v>
                </c:pt>
                <c:pt idx="8">
                  <c:v>0.29442072721919621</c:v>
                </c:pt>
                <c:pt idx="9">
                  <c:v>0.22483037351284074</c:v>
                </c:pt>
                <c:pt idx="10">
                  <c:v>0.21974492458814554</c:v>
                </c:pt>
                <c:pt idx="11">
                  <c:v>0.25320182540850877</c:v>
                </c:pt>
              </c:numCache>
            </c:numRef>
          </c:val>
          <c:extLst>
            <c:ext xmlns:c16="http://schemas.microsoft.com/office/drawing/2014/chart" uri="{C3380CC4-5D6E-409C-BE32-E72D297353CC}">
              <c16:uniqueId val="{00000000-5399-4E4A-B806-05D8681DB391}"/>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53642</c:v>
                </c:pt>
                <c:pt idx="1">
                  <c:v>63724</c:v>
                </c:pt>
                <c:pt idx="2">
                  <c:v>73832</c:v>
                </c:pt>
                <c:pt idx="3" formatCode="&quot;₡&quot;#,##0">
                  <c:v>84984</c:v>
                </c:pt>
                <c:pt idx="4" formatCode="&quot;₡&quot;#,##0">
                  <c:v>90962</c:v>
                </c:pt>
                <c:pt idx="5" formatCode="&quot;₡&quot;#,##0">
                  <c:v>95442</c:v>
                </c:pt>
                <c:pt idx="6" formatCode="&quot;₡&quot;#,##0">
                  <c:v>81462</c:v>
                </c:pt>
                <c:pt idx="7" formatCode="&quot;₡&quot;#,##0">
                  <c:v>74547</c:v>
                </c:pt>
                <c:pt idx="8" formatCode="&quot;₡&quot;#,##0">
                  <c:v>75556</c:v>
                </c:pt>
                <c:pt idx="9" formatCode="&quot;₡&quot;#,##0">
                  <c:v>91092</c:v>
                </c:pt>
                <c:pt idx="10" formatCode="&quot;₡&quot;#,##0">
                  <c:v>69732</c:v>
                </c:pt>
                <c:pt idx="11" formatCode="&quot;₡&quot;#,##0">
                  <c:v>64536</c:v>
                </c:pt>
              </c:numCache>
            </c:numRef>
          </c:val>
          <c:extLst>
            <c:ext xmlns:c16="http://schemas.microsoft.com/office/drawing/2014/chart" uri="{C3380CC4-5D6E-409C-BE32-E72D297353CC}">
              <c16:uniqueId val="{00000000-D6D4-4F45-9C7A-DB98EFA21DB8}"/>
            </c:ext>
          </c:extLst>
        </c:ser>
        <c:dLbls>
          <c:showLegendKey val="0"/>
          <c:showVal val="0"/>
          <c:showCatName val="0"/>
          <c:showSerName val="0"/>
          <c:showPercent val="0"/>
          <c:showBubbleSize val="0"/>
        </c:dLbls>
        <c:gapWidth val="150"/>
        <c:overlap val="100"/>
        <c:axId val="418158464"/>
        <c:axId val="415901512"/>
      </c:barChart>
      <c:catAx>
        <c:axId val="418158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5901512"/>
        <c:crosses val="autoZero"/>
        <c:auto val="1"/>
        <c:lblAlgn val="ctr"/>
        <c:lblOffset val="100"/>
        <c:noMultiLvlLbl val="0"/>
      </c:catAx>
      <c:valAx>
        <c:axId val="415901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8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'294493'!$H$13</c:f>
              <c:strCache>
                <c:ptCount val="1"/>
                <c:pt idx="0">
                  <c:v>Consumo de energía eléctrica por área física        (kWh/ m2)</c:v>
                </c:pt>
              </c:strCache>
            </c:strRef>
          </c:tx>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390-41A8-9EA3-7C82DC74FB58}"/>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'363366'!$B$12:$B$13</c:f>
              <c:strCache>
                <c:ptCount val="2"/>
                <c:pt idx="0">
                  <c:v>Energía     (kWh)</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'363366'!$B$14:$B$25</c:f>
              <c:numCache>
                <c:formatCode>General</c:formatCode>
                <c:ptCount val="12"/>
                <c:pt idx="0">
                  <c:v>441</c:v>
                </c:pt>
                <c:pt idx="1">
                  <c:v>498</c:v>
                </c:pt>
                <c:pt idx="2">
                  <c:v>473</c:v>
                </c:pt>
                <c:pt idx="3">
                  <c:v>518</c:v>
                </c:pt>
                <c:pt idx="4">
                  <c:v>512</c:v>
                </c:pt>
                <c:pt idx="5">
                  <c:v>509</c:v>
                </c:pt>
                <c:pt idx="6">
                  <c:v>298</c:v>
                </c:pt>
                <c:pt idx="7">
                  <c:v>264</c:v>
                </c:pt>
                <c:pt idx="8">
                  <c:v>357</c:v>
                </c:pt>
                <c:pt idx="9">
                  <c:v>284</c:v>
                </c:pt>
                <c:pt idx="10">
                  <c:v>254</c:v>
                </c:pt>
                <c:pt idx="11">
                  <c:v>247</c:v>
                </c:pt>
              </c:numCache>
            </c:numRef>
          </c:val>
          <c:extLst>
            <c:ext xmlns:c16="http://schemas.microsoft.com/office/drawing/2014/chart" uri="{C3380CC4-5D6E-409C-BE32-E72D297353CC}">
              <c16:uniqueId val="{00000000-56F5-4895-91C1-20FAE7F0BFF6}"/>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'363366'!$C$12:$C$13</c:f>
              <c:strCache>
                <c:ptCount val="2"/>
                <c:pt idx="0">
                  <c:v>Demanda máxima       (kW)</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'363366'!$C$14:$C$25</c:f>
              <c:numCache>
                <c:formatCode>General</c:formatCode>
                <c:ptCount val="12"/>
              </c:numCache>
            </c:numRef>
          </c:val>
          <c:extLst>
            <c:ext xmlns:c16="http://schemas.microsoft.com/office/drawing/2014/chart" uri="{C3380CC4-5D6E-409C-BE32-E72D297353CC}">
              <c16:uniqueId val="{00000000-D2F5-4982-AE9B-C0AB6A354627}"/>
            </c:ext>
          </c:extLst>
        </c:ser>
        <c:dLbls>
          <c:showLegendKey val="0"/>
          <c:showVal val="0"/>
          <c:showCatName val="0"/>
          <c:showSerName val="0"/>
          <c:showPercent val="0"/>
          <c:showBubbleSize val="0"/>
        </c:dLbls>
        <c:gapWidth val="150"/>
        <c:overlap val="100"/>
        <c:axId val="509803000"/>
        <c:axId val="509803424"/>
      </c:barChart>
      <c:catAx>
        <c:axId val="509803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3424"/>
        <c:crosses val="autoZero"/>
        <c:auto val="1"/>
        <c:lblAlgn val="ctr"/>
        <c:lblOffset val="100"/>
        <c:noMultiLvlLbl val="0"/>
      </c:catAx>
      <c:valAx>
        <c:axId val="509803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3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'363366'!$D$12:$D$13</c:f>
              <c:strCache>
                <c:ptCount val="2"/>
                <c:pt idx="0">
                  <c:v>Importe             (¢)</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'363366'!$D$14:$D$25</c:f>
              <c:numCache>
                <c:formatCode>"₡"#,##0;[Red]\-"₡"#,##0</c:formatCode>
                <c:ptCount val="12"/>
                <c:pt idx="0">
                  <c:v>32947</c:v>
                </c:pt>
                <c:pt idx="1">
                  <c:v>39324</c:v>
                </c:pt>
                <c:pt idx="2">
                  <c:v>37350</c:v>
                </c:pt>
                <c:pt idx="3" formatCode="&quot;₡&quot;#,##0">
                  <c:v>41065</c:v>
                </c:pt>
                <c:pt idx="4" formatCode="&quot;₡&quot;#,##0">
                  <c:v>40961</c:v>
                </c:pt>
                <c:pt idx="5" formatCode="&quot;₡&quot;#,##0">
                  <c:v>40721</c:v>
                </c:pt>
                <c:pt idx="6" formatCode="&quot;₡&quot;#,##0">
                  <c:v>22901</c:v>
                </c:pt>
                <c:pt idx="7" formatCode="&quot;₡&quot;#,##0">
                  <c:v>19015</c:v>
                </c:pt>
                <c:pt idx="8" formatCode="&quot;₡&quot;#,##0">
                  <c:v>25713</c:v>
                </c:pt>
                <c:pt idx="9" formatCode="&quot;₡&quot;#,##0">
                  <c:v>19510</c:v>
                </c:pt>
                <c:pt idx="10" formatCode="&quot;₡&quot;#,##0">
                  <c:v>15899</c:v>
                </c:pt>
                <c:pt idx="11" formatCode="&quot;₡&quot;#,##0">
                  <c:v>15461</c:v>
                </c:pt>
              </c:numCache>
            </c:numRef>
          </c:val>
          <c:extLst>
            <c:ext xmlns:c16="http://schemas.microsoft.com/office/drawing/2014/chart" uri="{C3380CC4-5D6E-409C-BE32-E72D297353CC}">
              <c16:uniqueId val="{00000000-AC21-4EEE-97BC-71AC729483FE}"/>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'363366'!$G$13</c:f>
              <c:strCache>
                <c:ptCount val="1"/>
                <c:pt idx="0">
                  <c:v>Consumo de energía eléctrica por  empleado (kWh /Nº empleados)</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'363366'!$G$14:$G$25</c:f>
              <c:numCache>
                <c:formatCode>0.00</c:formatCode>
                <c:ptCount val="12"/>
                <c:pt idx="0">
                  <c:v>9.779788437229725E-2</c:v>
                </c:pt>
                <c:pt idx="1">
                  <c:v>0.11043842725034927</c:v>
                </c:pt>
                <c:pt idx="2">
                  <c:v>0.10489432949681768</c:v>
                </c:pt>
                <c:pt idx="3">
                  <c:v>0.11487370545317455</c:v>
                </c:pt>
                <c:pt idx="4">
                  <c:v>0.11354312199232697</c:v>
                </c:pt>
                <c:pt idx="5">
                  <c:v>0.11287783026190318</c:v>
                </c:pt>
                <c:pt idx="6">
                  <c:v>3.9880625777872943E-2</c:v>
                </c:pt>
                <c:pt idx="7">
                  <c:v>3.5330487266303549E-2</c:v>
                </c:pt>
                <c:pt idx="8">
                  <c:v>4.7776454371478663E-2</c:v>
                </c:pt>
                <c:pt idx="9">
                  <c:v>3.8007039331932606E-2</c:v>
                </c:pt>
                <c:pt idx="10">
                  <c:v>3.3992211233489021E-2</c:v>
                </c:pt>
                <c:pt idx="11">
                  <c:v>3.3055418010518846E-2</c:v>
                </c:pt>
              </c:numCache>
            </c:numRef>
          </c:val>
          <c:extLst>
            <c:ext xmlns:c16="http://schemas.microsoft.com/office/drawing/2014/chart" uri="{C3380CC4-5D6E-409C-BE32-E72D297353CC}">
              <c16:uniqueId val="{00000000-1CC2-408F-8E89-42AB88D2578F}"/>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'363366'!$H$13</c:f>
              <c:strCache>
                <c:ptCount val="1"/>
                <c:pt idx="0">
                  <c:v>Consumo de energía eléctrica por área física        (kWh/ m2)</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20-4BD6-81A3-DAF2902CDAE7}"/>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'363340'!$B$12:$B$13</c:f>
              <c:strCache>
                <c:ptCount val="2"/>
                <c:pt idx="0">
                  <c:v>Energía     (kWh)</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'363340'!$B$14:$B$25</c:f>
              <c:numCache>
                <c:formatCode>General</c:formatCode>
                <c:ptCount val="12"/>
                <c:pt idx="0">
                  <c:v>26666</c:v>
                </c:pt>
                <c:pt idx="1">
                  <c:v>28488</c:v>
                </c:pt>
                <c:pt idx="2">
                  <c:v>26128</c:v>
                </c:pt>
                <c:pt idx="3">
                  <c:v>29748</c:v>
                </c:pt>
                <c:pt idx="4">
                  <c:v>27109</c:v>
                </c:pt>
                <c:pt idx="5">
                  <c:v>26936</c:v>
                </c:pt>
                <c:pt idx="6">
                  <c:v>28127</c:v>
                </c:pt>
                <c:pt idx="7">
                  <c:v>27668</c:v>
                </c:pt>
                <c:pt idx="8">
                  <c:v>26152</c:v>
                </c:pt>
                <c:pt idx="9">
                  <c:v>25227</c:v>
                </c:pt>
                <c:pt idx="10">
                  <c:v>25869</c:v>
                </c:pt>
                <c:pt idx="11">
                  <c:v>27287</c:v>
                </c:pt>
              </c:numCache>
            </c:numRef>
          </c:val>
          <c:extLst>
            <c:ext xmlns:c16="http://schemas.microsoft.com/office/drawing/2014/chart" uri="{C3380CC4-5D6E-409C-BE32-E72D297353CC}">
              <c16:uniqueId val="{00000000-3BE0-4580-A2A3-0C97788F7D12}"/>
            </c:ext>
          </c:extLst>
        </c:ser>
        <c:dLbls>
          <c:showLegendKey val="0"/>
          <c:showVal val="0"/>
          <c:showCatName val="0"/>
          <c:showSerName val="0"/>
          <c:showPercent val="0"/>
          <c:showBubbleSize val="0"/>
        </c:dLbls>
        <c:gapWidth val="150"/>
        <c:overlap val="100"/>
        <c:axId val="509809360"/>
        <c:axId val="509809784"/>
      </c:barChart>
      <c:catAx>
        <c:axId val="5098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9784"/>
        <c:crosses val="autoZero"/>
        <c:auto val="1"/>
        <c:lblAlgn val="ctr"/>
        <c:lblOffset val="100"/>
        <c:noMultiLvlLbl val="0"/>
      </c:catAx>
      <c:valAx>
        <c:axId val="509809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'363340'!$C$12:$C$13</c:f>
              <c:strCache>
                <c:ptCount val="2"/>
                <c:pt idx="0">
                  <c:v>Demanda máxima       (kW)</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'363340'!$C$14:$C$25</c:f>
              <c:numCache>
                <c:formatCode>General</c:formatCode>
                <c:ptCount val="12"/>
              </c:numCache>
            </c:numRef>
          </c:val>
          <c:extLst>
            <c:ext xmlns:c16="http://schemas.microsoft.com/office/drawing/2014/chart" uri="{C3380CC4-5D6E-409C-BE32-E72D297353CC}">
              <c16:uniqueId val="{00000000-76E2-4893-9184-07B191FB1241}"/>
            </c:ext>
          </c:extLst>
        </c:ser>
        <c:dLbls>
          <c:showLegendKey val="0"/>
          <c:showVal val="0"/>
          <c:showCatName val="0"/>
          <c:showSerName val="0"/>
          <c:showPercent val="0"/>
          <c:showBubbleSize val="0"/>
        </c:dLbls>
        <c:gapWidth val="150"/>
        <c:overlap val="100"/>
        <c:axId val="509811056"/>
        <c:axId val="509811480"/>
      </c:barChart>
      <c:catAx>
        <c:axId val="50981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1480"/>
        <c:crosses val="autoZero"/>
        <c:auto val="1"/>
        <c:lblAlgn val="ctr"/>
        <c:lblOffset val="100"/>
        <c:noMultiLvlLbl val="0"/>
      </c:catAx>
      <c:valAx>
        <c:axId val="509811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'363340'!$D$12:$D$13</c:f>
              <c:strCache>
                <c:ptCount val="2"/>
                <c:pt idx="0">
                  <c:v>Importe             (¢)</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'363340'!$D$14:$D$25</c:f>
              <c:numCache>
                <c:formatCode>"₡"#,##0;[Red]\-"₡"#,##0</c:formatCode>
                <c:ptCount val="12"/>
                <c:pt idx="0">
                  <c:v>1499367</c:v>
                </c:pt>
                <c:pt idx="1">
                  <c:v>1636383</c:v>
                </c:pt>
                <c:pt idx="2">
                  <c:v>1527421</c:v>
                </c:pt>
                <c:pt idx="3" formatCode="&quot;₡&quot;#,##0">
                  <c:v>1707147.89</c:v>
                </c:pt>
                <c:pt idx="4" formatCode="&quot;₡&quot;#,##0">
                  <c:v>1591054.73</c:v>
                </c:pt>
                <c:pt idx="5" formatCode="&quot;₡&quot;#,##0">
                  <c:v>1594014</c:v>
                </c:pt>
                <c:pt idx="6" formatCode="&quot;₡&quot;#,##0">
                  <c:v>1558169.68</c:v>
                </c:pt>
                <c:pt idx="7" formatCode="&quot;₡&quot;#,##0">
                  <c:v>1447841.36</c:v>
                </c:pt>
                <c:pt idx="8" formatCode="&quot;₡&quot;#,##0">
                  <c:v>1400606.35</c:v>
                </c:pt>
                <c:pt idx="9" formatCode="&quot;₡&quot;#,##0">
                  <c:v>1254204.18</c:v>
                </c:pt>
                <c:pt idx="10" formatCode="&quot;₡&quot;#,##0">
                  <c:v>1212168.04</c:v>
                </c:pt>
                <c:pt idx="11" formatCode="&quot;₡&quot;#,##0">
                  <c:v>1248935.99</c:v>
                </c:pt>
              </c:numCache>
            </c:numRef>
          </c:val>
          <c:extLst>
            <c:ext xmlns:c16="http://schemas.microsoft.com/office/drawing/2014/chart" uri="{C3380CC4-5D6E-409C-BE32-E72D297353CC}">
              <c16:uniqueId val="{00000000-B9DE-4900-A40B-CA2564F0B613}"/>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'363340'!$G$13</c:f>
              <c:strCache>
                <c:ptCount val="1"/>
                <c:pt idx="0">
                  <c:v>Consumo de energía eléctrica por  empleado (kWh /Nº empleados)</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'363340'!$G$14:$G$25</c:f>
              <c:numCache>
                <c:formatCode>0.00</c:formatCode>
                <c:ptCount val="12"/>
                <c:pt idx="0">
                  <c:v>5.9135564278269355</c:v>
                </c:pt>
                <c:pt idx="1">
                  <c:v>6.3176102721043179</c:v>
                </c:pt>
                <c:pt idx="2">
                  <c:v>5.7942474441709351</c:v>
                </c:pt>
                <c:pt idx="3">
                  <c:v>6.5970327988823092</c:v>
                </c:pt>
                <c:pt idx="4">
                  <c:v>6.0117978400195149</c:v>
                </c:pt>
                <c:pt idx="5">
                  <c:v>5.9734326835650764</c:v>
                </c:pt>
                <c:pt idx="6">
                  <c:v>3.7641689974974235</c:v>
                </c:pt>
                <c:pt idx="7">
                  <c:v>3.7027421275912369</c:v>
                </c:pt>
                <c:pt idx="8">
                  <c:v>3.4998594810165544</c:v>
                </c:pt>
                <c:pt idx="9">
                  <c:v>3.3760689479812105</c:v>
                </c:pt>
                <c:pt idx="10">
                  <c:v>3.4619862692879031</c:v>
                </c:pt>
                <c:pt idx="11">
                  <c:v>3.6517538107410035</c:v>
                </c:pt>
              </c:numCache>
            </c:numRef>
          </c:val>
          <c:extLst>
            <c:ext xmlns:c16="http://schemas.microsoft.com/office/drawing/2014/chart" uri="{C3380CC4-5D6E-409C-BE32-E72D297353CC}">
              <c16:uniqueId val="{00000000-1CA0-4DDE-8D5D-DF59B1BBED1D}"/>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0.15922648748142726</c:v>
                </c:pt>
                <c:pt idx="1">
                  <c:v>0.17896347548399974</c:v>
                </c:pt>
                <c:pt idx="2">
                  <c:v>0.20734925598208145</c:v>
                </c:pt>
                <c:pt idx="3">
                  <c:v>0.23773091167143459</c:v>
                </c:pt>
                <c:pt idx="4">
                  <c:v>0.2521455658306167</c:v>
                </c:pt>
                <c:pt idx="5">
                  <c:v>0.26456434479852747</c:v>
                </c:pt>
                <c:pt idx="6">
                  <c:v>0.14185725947833999</c:v>
                </c:pt>
                <c:pt idx="7">
                  <c:v>0.13851156939630369</c:v>
                </c:pt>
                <c:pt idx="8">
                  <c:v>0.14038515584224401</c:v>
                </c:pt>
                <c:pt idx="9">
                  <c:v>0.17745540195120646</c:v>
                </c:pt>
                <c:pt idx="10">
                  <c:v>0.14908395005553846</c:v>
                </c:pt>
                <c:pt idx="11">
                  <c:v>0.13797625898317786</c:v>
                </c:pt>
              </c:numCache>
            </c:numRef>
          </c:val>
          <c:extLst>
            <c:ext xmlns:c16="http://schemas.microsoft.com/office/drawing/2014/chart" uri="{C3380CC4-5D6E-409C-BE32-E72D297353CC}">
              <c16:uniqueId val="{00000000-609A-4100-A111-EF4DA1D88E83}"/>
            </c:ext>
          </c:extLst>
        </c:ser>
        <c:dLbls>
          <c:showLegendKey val="0"/>
          <c:showVal val="0"/>
          <c:showCatName val="0"/>
          <c:showSerName val="0"/>
          <c:showPercent val="0"/>
          <c:showBubbleSize val="0"/>
        </c:dLbls>
        <c:gapWidth val="150"/>
        <c:overlap val="100"/>
        <c:axId val="489177512"/>
        <c:axId val="489177936"/>
      </c:barChart>
      <c:catAx>
        <c:axId val="489177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77936"/>
        <c:crosses val="autoZero"/>
        <c:auto val="1"/>
        <c:lblAlgn val="ctr"/>
        <c:lblOffset val="100"/>
        <c:noMultiLvlLbl val="0"/>
      </c:catAx>
      <c:valAx>
        <c:axId val="489177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77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'363340'!$H$13</c:f>
              <c:strCache>
                <c:ptCount val="1"/>
                <c:pt idx="0">
                  <c:v>Consumo de energía eléctrica por área física        (kWh/ m2)</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A94-4BF8-A948-9C23AAA19A04}"/>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'363339'!$B$12:$B$13</c:f>
              <c:strCache>
                <c:ptCount val="2"/>
                <c:pt idx="0">
                  <c:v>Energía     (kWh)</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6720</c:v>
                </c:pt>
                <c:pt idx="1">
                  <c:v>10140</c:v>
                </c:pt>
                <c:pt idx="2">
                  <c:v>12240</c:v>
                </c:pt>
                <c:pt idx="3">
                  <c:v>14100</c:v>
                </c:pt>
                <c:pt idx="4">
                  <c:v>16440</c:v>
                </c:pt>
                <c:pt idx="5">
                  <c:v>15240</c:v>
                </c:pt>
                <c:pt idx="6">
                  <c:v>9300</c:v>
                </c:pt>
                <c:pt idx="7">
                  <c:v>16200</c:v>
                </c:pt>
                <c:pt idx="8">
                  <c:v>18360</c:v>
                </c:pt>
                <c:pt idx="9">
                  <c:v>20340</c:v>
                </c:pt>
                <c:pt idx="10">
                  <c:v>20160</c:v>
                </c:pt>
                <c:pt idx="11">
                  <c:v>12780</c:v>
                </c:pt>
              </c:numCache>
            </c:numRef>
          </c:val>
          <c:extLst>
            <c:ext xmlns:c16="http://schemas.microsoft.com/office/drawing/2014/chart" uri="{C3380CC4-5D6E-409C-BE32-E72D297353CC}">
              <c16:uniqueId val="{00000000-17D6-4E97-8EEF-47BBCE0E3D19}"/>
            </c:ext>
          </c:extLst>
        </c:ser>
        <c:dLbls>
          <c:showLegendKey val="0"/>
          <c:showVal val="0"/>
          <c:showCatName val="0"/>
          <c:showSerName val="0"/>
          <c:showPercent val="0"/>
          <c:showBubbleSize val="0"/>
        </c:dLbls>
        <c:gapWidth val="150"/>
        <c:overlap val="100"/>
        <c:axId val="509817416"/>
        <c:axId val="509817840"/>
      </c:barChart>
      <c:catAx>
        <c:axId val="509817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7840"/>
        <c:crosses val="autoZero"/>
        <c:auto val="1"/>
        <c:lblAlgn val="ctr"/>
        <c:lblOffset val="100"/>
        <c:noMultiLvlLbl val="0"/>
      </c:catAx>
      <c:valAx>
        <c:axId val="50981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7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'363339'!$C$12:$C$13</c:f>
              <c:strCache>
                <c:ptCount val="2"/>
                <c:pt idx="0">
                  <c:v>Demanda máxima       (kW)</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numCache>
            </c:numRef>
          </c:val>
          <c:extLst>
            <c:ext xmlns:c16="http://schemas.microsoft.com/office/drawing/2014/chart" uri="{C3380CC4-5D6E-409C-BE32-E72D297353CC}">
              <c16:uniqueId val="{00000000-7DF1-4299-A8E1-84E6BB8B3ACF}"/>
            </c:ext>
          </c:extLst>
        </c:ser>
        <c:dLbls>
          <c:showLegendKey val="0"/>
          <c:showVal val="0"/>
          <c:showCatName val="0"/>
          <c:showSerName val="0"/>
          <c:showPercent val="0"/>
          <c:showBubbleSize val="0"/>
        </c:dLbls>
        <c:gapWidth val="150"/>
        <c:overlap val="100"/>
        <c:axId val="509818688"/>
        <c:axId val="509819112"/>
      </c:barChart>
      <c:catAx>
        <c:axId val="50981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9112"/>
        <c:crosses val="autoZero"/>
        <c:auto val="1"/>
        <c:lblAlgn val="ctr"/>
        <c:lblOffset val="100"/>
        <c:noMultiLvlLbl val="0"/>
      </c:catAx>
      <c:valAx>
        <c:axId val="50981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'363339'!$D$12:$D$13</c:f>
              <c:strCache>
                <c:ptCount val="2"/>
                <c:pt idx="0">
                  <c:v>Importe             (¢)</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496473</c:v>
                </c:pt>
                <c:pt idx="1">
                  <c:v>772641</c:v>
                </c:pt>
                <c:pt idx="2">
                  <c:v>906230</c:v>
                </c:pt>
                <c:pt idx="3" formatCode="&quot;₡&quot;#,##0">
                  <c:v>1034924.36</c:v>
                </c:pt>
                <c:pt idx="4" formatCode="&quot;₡&quot;#,##0">
                  <c:v>1127396.77</c:v>
                </c:pt>
                <c:pt idx="5" formatCode="&quot;₡&quot;#,##0">
                  <c:v>1044433.23</c:v>
                </c:pt>
                <c:pt idx="6" formatCode="&quot;₡&quot;#,##0">
                  <c:v>653685.31999999995</c:v>
                </c:pt>
                <c:pt idx="7" formatCode="&quot;₡&quot;#,##0">
                  <c:v>1033583.12</c:v>
                </c:pt>
                <c:pt idx="8" formatCode="&quot;₡&quot;#,##0">
                  <c:v>1247252.94</c:v>
                </c:pt>
                <c:pt idx="9" formatCode="&quot;₡&quot;#,##0">
                  <c:v>1255704.2</c:v>
                </c:pt>
                <c:pt idx="10" formatCode="&quot;₡&quot;#,##0">
                  <c:v>1142865.9199999999</c:v>
                </c:pt>
                <c:pt idx="11" formatCode="&quot;₡&quot;#,##0">
                  <c:v>810518.95</c:v>
                </c:pt>
              </c:numCache>
            </c:numRef>
          </c:val>
          <c:extLst>
            <c:ext xmlns:c16="http://schemas.microsoft.com/office/drawing/2014/chart" uri="{C3380CC4-5D6E-409C-BE32-E72D297353CC}">
              <c16:uniqueId val="{00000000-825A-4068-BED7-C9C62AF7218D}"/>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'363339'!$G$13</c:f>
              <c:strCache>
                <c:ptCount val="1"/>
                <c:pt idx="0">
                  <c:v>Consumo de energía eléctrica por  empleado (kWh /Nº empleados)</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1.4902534761492914</c:v>
                </c:pt>
                <c:pt idx="1">
                  <c:v>2.248686048832413</c:v>
                </c:pt>
                <c:pt idx="2">
                  <c:v>2.7143902601290666</c:v>
                </c:pt>
                <c:pt idx="3">
                  <c:v>3.1268711329918166</c:v>
                </c:pt>
                <c:pt idx="4">
                  <c:v>3.6457986827223734</c:v>
                </c:pt>
                <c:pt idx="5">
                  <c:v>231.6175969662697</c:v>
                </c:pt>
                <c:pt idx="6">
                  <c:v>1.2445967105175113</c:v>
                </c:pt>
                <c:pt idx="7">
                  <c:v>2.1680071731595358</c:v>
                </c:pt>
                <c:pt idx="8">
                  <c:v>2.4570747962474742</c:v>
                </c:pt>
                <c:pt idx="9">
                  <c:v>2.7220534507447507</c:v>
                </c:pt>
                <c:pt idx="10">
                  <c:v>2.6979644821540889</c:v>
                </c:pt>
                <c:pt idx="11">
                  <c:v>1.7103167699369672</c:v>
                </c:pt>
              </c:numCache>
            </c:numRef>
          </c:val>
          <c:extLst>
            <c:ext xmlns:c16="http://schemas.microsoft.com/office/drawing/2014/chart" uri="{C3380CC4-5D6E-409C-BE32-E72D297353CC}">
              <c16:uniqueId val="{00000000-1E53-40A5-AD80-C0B5CAAD9799}"/>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'363339'!$H$13</c:f>
              <c:strCache>
                <c:ptCount val="1"/>
                <c:pt idx="0">
                  <c:v>Consumo de energía eléctrica por área física        (kWh/ m2)</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993-488E-8A9F-E1D4FD22EB92}"/>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228</c:v>
                </c:pt>
                <c:pt idx="1">
                  <c:v>1271</c:v>
                </c:pt>
                <c:pt idx="2">
                  <c:v>2153</c:v>
                </c:pt>
                <c:pt idx="3">
                  <c:v>2900</c:v>
                </c:pt>
                <c:pt idx="4">
                  <c:v>275</c:v>
                </c:pt>
                <c:pt idx="5">
                  <c:v>146</c:v>
                </c:pt>
                <c:pt idx="6">
                  <c:v>982</c:v>
                </c:pt>
                <c:pt idx="7">
                  <c:v>1945</c:v>
                </c:pt>
                <c:pt idx="8">
                  <c:v>535</c:v>
                </c:pt>
                <c:pt idx="9">
                  <c:v>1167</c:v>
                </c:pt>
                <c:pt idx="10">
                  <c:v>839</c:v>
                </c:pt>
                <c:pt idx="11">
                  <c:v>1124</c:v>
                </c:pt>
              </c:numCache>
            </c:numRef>
          </c:val>
          <c:extLst>
            <c:ext xmlns:c16="http://schemas.microsoft.com/office/drawing/2014/chart" uri="{C3380CC4-5D6E-409C-BE32-E72D297353CC}">
              <c16:uniqueId val="{00000000-4670-42C5-A0D1-1D33ECB4D563}"/>
            </c:ext>
          </c:extLst>
        </c:ser>
        <c:dLbls>
          <c:showLegendKey val="0"/>
          <c:showVal val="0"/>
          <c:showCatName val="0"/>
          <c:showSerName val="0"/>
          <c:showPercent val="0"/>
          <c:showBubbleSize val="0"/>
        </c:dLbls>
        <c:gapWidth val="150"/>
        <c:overlap val="100"/>
        <c:axId val="513326440"/>
        <c:axId val="513326864"/>
      </c:barChart>
      <c:catAx>
        <c:axId val="513326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6864"/>
        <c:crosses val="autoZero"/>
        <c:auto val="1"/>
        <c:lblAlgn val="ctr"/>
        <c:lblOffset val="100"/>
        <c:noMultiLvlLbl val="0"/>
      </c:catAx>
      <c:valAx>
        <c:axId val="51332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6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numCache>
            </c:numRef>
          </c:val>
          <c:extLst>
            <c:ext xmlns:c16="http://schemas.microsoft.com/office/drawing/2014/chart" uri="{C3380CC4-5D6E-409C-BE32-E72D297353CC}">
              <c16:uniqueId val="{00000000-39E8-48E1-B19F-D1794EA8C19D}"/>
            </c:ext>
          </c:extLst>
        </c:ser>
        <c:dLbls>
          <c:showLegendKey val="0"/>
          <c:showVal val="0"/>
          <c:showCatName val="0"/>
          <c:showSerName val="0"/>
          <c:showPercent val="0"/>
          <c:showBubbleSize val="0"/>
        </c:dLbls>
        <c:gapWidth val="150"/>
        <c:overlap val="100"/>
        <c:axId val="513327712"/>
        <c:axId val="513328136"/>
      </c:barChart>
      <c:catAx>
        <c:axId val="51332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8136"/>
        <c:crosses val="autoZero"/>
        <c:auto val="1"/>
        <c:lblAlgn val="ctr"/>
        <c:lblOffset val="100"/>
        <c:noMultiLvlLbl val="0"/>
      </c:catAx>
      <c:valAx>
        <c:axId val="513328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17034</c:v>
                </c:pt>
                <c:pt idx="1">
                  <c:v>100364</c:v>
                </c:pt>
                <c:pt idx="2">
                  <c:v>169496</c:v>
                </c:pt>
                <c:pt idx="3" formatCode="&quot;₡&quot;#,##0">
                  <c:v>245663</c:v>
                </c:pt>
                <c:pt idx="4" formatCode="&quot;₡&quot;#,##0">
                  <c:v>22001</c:v>
                </c:pt>
                <c:pt idx="5" formatCode="&quot;₡&quot;#,##0">
                  <c:v>11680</c:v>
                </c:pt>
                <c:pt idx="6" formatCode="&quot;₡&quot;#,##0">
                  <c:v>75467</c:v>
                </c:pt>
                <c:pt idx="7" formatCode="&quot;₡&quot;#,##0">
                  <c:v>139864</c:v>
                </c:pt>
                <c:pt idx="8" formatCode="&quot;₡&quot;#,##0">
                  <c:v>38534</c:v>
                </c:pt>
                <c:pt idx="9" formatCode="&quot;₡&quot;#,##0">
                  <c:v>80169</c:v>
                </c:pt>
                <c:pt idx="10" formatCode="&quot;₡&quot;#,##0">
                  <c:v>52518</c:v>
                </c:pt>
                <c:pt idx="11" formatCode="&quot;₡&quot;#,##0">
                  <c:v>70358</c:v>
                </c:pt>
              </c:numCache>
            </c:numRef>
          </c:val>
          <c:extLst>
            <c:ext xmlns:c16="http://schemas.microsoft.com/office/drawing/2014/chart" uri="{C3380CC4-5D6E-409C-BE32-E72D297353CC}">
              <c16:uniqueId val="{00000000-7FAD-4E96-8711-A4786F83E48F}"/>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5.0562171512208098E-2</c:v>
                </c:pt>
                <c:pt idx="1">
                  <c:v>0.28186192978954605</c:v>
                </c:pt>
                <c:pt idx="2">
                  <c:v>0.47745769853414055</c:v>
                </c:pt>
                <c:pt idx="3">
                  <c:v>0.64311533940966448</c:v>
                </c:pt>
                <c:pt idx="4">
                  <c:v>6.0985075288847487E-2</c:v>
                </c:pt>
                <c:pt idx="5">
                  <c:v>3.2377530880624485E-2</c:v>
                </c:pt>
                <c:pt idx="6">
                  <c:v>0.13141870642238668</c:v>
                </c:pt>
                <c:pt idx="7">
                  <c:v>0.26029468838242575</c:v>
                </c:pt>
                <c:pt idx="8">
                  <c:v>7.159776775557726E-2</c:v>
                </c:pt>
                <c:pt idx="9">
                  <c:v>0.15617681302945546</c:v>
                </c:pt>
                <c:pt idx="10">
                  <c:v>0.11228135915313893</c:v>
                </c:pt>
                <c:pt idx="11">
                  <c:v>0.15042222608835298</c:v>
                </c:pt>
              </c:numCache>
            </c:numRef>
          </c:val>
          <c:extLst>
            <c:ext xmlns:c16="http://schemas.microsoft.com/office/drawing/2014/chart" uri="{C3380CC4-5D6E-409C-BE32-E72D297353CC}">
              <c16:uniqueId val="{00000000-8E9F-44F8-9975-DB6610100F3A}"/>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84-4660-AE45-B0D913D11360}"/>
            </c:ext>
          </c:extLst>
        </c:ser>
        <c:dLbls>
          <c:showLegendKey val="0"/>
          <c:showVal val="0"/>
          <c:showCatName val="0"/>
          <c:showSerName val="0"/>
          <c:showPercent val="0"/>
          <c:showBubbleSize val="0"/>
        </c:dLbls>
        <c:gapWidth val="150"/>
        <c:overlap val="100"/>
        <c:axId val="489178784"/>
        <c:axId val="489179208"/>
      </c:barChart>
      <c:catAx>
        <c:axId val="489178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79208"/>
        <c:crosses val="autoZero"/>
        <c:auto val="1"/>
        <c:lblAlgn val="ctr"/>
        <c:lblOffset val="100"/>
        <c:noMultiLvlLbl val="0"/>
      </c:catAx>
      <c:valAx>
        <c:axId val="489179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78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D91-4E6C-B406-C4D788D211E8}"/>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2176</c:v>
                </c:pt>
                <c:pt idx="1">
                  <c:v>2848</c:v>
                </c:pt>
                <c:pt idx="2">
                  <c:v>3077</c:v>
                </c:pt>
                <c:pt idx="3">
                  <c:v>3305</c:v>
                </c:pt>
                <c:pt idx="4">
                  <c:v>3546</c:v>
                </c:pt>
                <c:pt idx="5">
                  <c:v>3282</c:v>
                </c:pt>
                <c:pt idx="6">
                  <c:v>2976</c:v>
                </c:pt>
                <c:pt idx="7">
                  <c:v>4102</c:v>
                </c:pt>
                <c:pt idx="8">
                  <c:v>4272</c:v>
                </c:pt>
                <c:pt idx="9">
                  <c:v>4751</c:v>
                </c:pt>
                <c:pt idx="10">
                  <c:v>4487</c:v>
                </c:pt>
                <c:pt idx="11">
                  <c:v>3527</c:v>
                </c:pt>
              </c:numCache>
            </c:numRef>
          </c:val>
          <c:extLst>
            <c:ext xmlns:c16="http://schemas.microsoft.com/office/drawing/2014/chart" uri="{C3380CC4-5D6E-409C-BE32-E72D297353CC}">
              <c16:uniqueId val="{00000000-5B0B-4D2B-9932-724D9294CA96}"/>
            </c:ext>
          </c:extLst>
        </c:ser>
        <c:dLbls>
          <c:showLegendKey val="0"/>
          <c:showVal val="0"/>
          <c:showCatName val="0"/>
          <c:showSerName val="0"/>
          <c:showPercent val="0"/>
          <c:showBubbleSize val="0"/>
        </c:dLbls>
        <c:gapWidth val="150"/>
        <c:overlap val="100"/>
        <c:axId val="513334072"/>
        <c:axId val="513334496"/>
      </c:barChart>
      <c:catAx>
        <c:axId val="51333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4496"/>
        <c:crosses val="autoZero"/>
        <c:auto val="1"/>
        <c:lblAlgn val="ctr"/>
        <c:lblOffset val="100"/>
        <c:noMultiLvlLbl val="0"/>
      </c:catAx>
      <c:valAx>
        <c:axId val="51333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numCache>
            </c:numRef>
          </c:val>
          <c:extLst>
            <c:ext xmlns:c16="http://schemas.microsoft.com/office/drawing/2014/chart" uri="{C3380CC4-5D6E-409C-BE32-E72D297353CC}">
              <c16:uniqueId val="{00000000-B660-4D31-9C37-8E4C1BE6AB94}"/>
            </c:ext>
          </c:extLst>
        </c:ser>
        <c:dLbls>
          <c:showLegendKey val="0"/>
          <c:showVal val="0"/>
          <c:showCatName val="0"/>
          <c:showSerName val="0"/>
          <c:showPercent val="0"/>
          <c:showBubbleSize val="0"/>
        </c:dLbls>
        <c:gapWidth val="150"/>
        <c:overlap val="100"/>
        <c:axId val="513335344"/>
        <c:axId val="513335768"/>
      </c:barChart>
      <c:catAx>
        <c:axId val="51333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5768"/>
        <c:crosses val="autoZero"/>
        <c:auto val="1"/>
        <c:lblAlgn val="ctr"/>
        <c:lblOffset val="100"/>
        <c:noMultiLvlLbl val="0"/>
      </c:catAx>
      <c:valAx>
        <c:axId val="51333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165519</c:v>
                </c:pt>
                <c:pt idx="1">
                  <c:v>223490</c:v>
                </c:pt>
                <c:pt idx="2">
                  <c:v>241280</c:v>
                </c:pt>
                <c:pt idx="3" formatCode="&quot;₡&quot;#,##0">
                  <c:v>260969.72</c:v>
                </c:pt>
                <c:pt idx="4" formatCode="&quot;₡&quot;#,##0">
                  <c:v>281363.78000000003</c:v>
                </c:pt>
                <c:pt idx="5" formatCode="&quot;₡&quot;#,##0">
                  <c:v>260584.76</c:v>
                </c:pt>
                <c:pt idx="6" formatCode="&quot;₡&quot;#,##0">
                  <c:v>221578.53</c:v>
                </c:pt>
                <c:pt idx="7" formatCode="&quot;₡&quot;#,##0">
                  <c:v>292712.17</c:v>
                </c:pt>
                <c:pt idx="8" formatCode="&quot;₡&quot;#,##0">
                  <c:v>304758.57</c:v>
                </c:pt>
                <c:pt idx="9" formatCode="&quot;₡&quot;#,##0">
                  <c:v>337213.06</c:v>
                </c:pt>
                <c:pt idx="10" formatCode="&quot;₡&quot;#,##0">
                  <c:v>307237.81</c:v>
                </c:pt>
                <c:pt idx="11" formatCode="&quot;₡&quot;#,##0">
                  <c:v>231364.66</c:v>
                </c:pt>
              </c:numCache>
            </c:numRef>
          </c:val>
          <c:extLst>
            <c:ext xmlns:c16="http://schemas.microsoft.com/office/drawing/2014/chart" uri="{C3380CC4-5D6E-409C-BE32-E72D297353CC}">
              <c16:uniqueId val="{00000000-4945-4F68-9CEE-769D06FD4628}"/>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0.48255826846738958</c:v>
                </c:pt>
                <c:pt idx="1">
                  <c:v>0.63158361608231872</c:v>
                </c:pt>
                <c:pt idx="2">
                  <c:v>0.6823675515046681</c:v>
                </c:pt>
                <c:pt idx="3">
                  <c:v>0.7329297230168762</c:v>
                </c:pt>
                <c:pt idx="4">
                  <c:v>0.78637482536092074</c:v>
                </c:pt>
                <c:pt idx="5">
                  <c:v>0.72782915308362717</c:v>
                </c:pt>
                <c:pt idx="6">
                  <c:v>0.39827094736560364</c:v>
                </c:pt>
                <c:pt idx="7">
                  <c:v>0.54896082866051954</c:v>
                </c:pt>
                <c:pt idx="8">
                  <c:v>0.57171152121836644</c:v>
                </c:pt>
                <c:pt idx="9">
                  <c:v>0.63581494319018239</c:v>
                </c:pt>
                <c:pt idx="10">
                  <c:v>0.60048445592387889</c:v>
                </c:pt>
                <c:pt idx="11">
                  <c:v>0.47200995677368413</c:v>
                </c:pt>
              </c:numCache>
            </c:numRef>
          </c:val>
          <c:extLst>
            <c:ext xmlns:c16="http://schemas.microsoft.com/office/drawing/2014/chart" uri="{C3380CC4-5D6E-409C-BE32-E72D297353CC}">
              <c16:uniqueId val="{00000000-4267-4FDA-B7CD-DC0731C4C395}"/>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647-4431-84E9-ECD51A3FB69B}"/>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100100</c:v>
                </c:pt>
                <c:pt idx="1">
                  <c:v>156100</c:v>
                </c:pt>
                <c:pt idx="2">
                  <c:v>139300</c:v>
                </c:pt>
                <c:pt idx="3">
                  <c:v>166600</c:v>
                </c:pt>
                <c:pt idx="4">
                  <c:v>187600</c:v>
                </c:pt>
                <c:pt idx="5">
                  <c:v>183400</c:v>
                </c:pt>
                <c:pt idx="6">
                  <c:v>161000</c:v>
                </c:pt>
                <c:pt idx="7">
                  <c:v>186200</c:v>
                </c:pt>
                <c:pt idx="8">
                  <c:v>193200</c:v>
                </c:pt>
                <c:pt idx="9">
                  <c:v>259700</c:v>
                </c:pt>
                <c:pt idx="10">
                  <c:v>151200</c:v>
                </c:pt>
                <c:pt idx="11">
                  <c:v>185500</c:v>
                </c:pt>
              </c:numCache>
            </c:numRef>
          </c:val>
          <c:extLst>
            <c:ext xmlns:c16="http://schemas.microsoft.com/office/drawing/2014/chart" uri="{C3380CC4-5D6E-409C-BE32-E72D297353CC}">
              <c16:uniqueId val="{00000000-EA40-4581-B20E-792A3B80D08F}"/>
            </c:ext>
          </c:extLst>
        </c:ser>
        <c:dLbls>
          <c:showLegendKey val="0"/>
          <c:showVal val="0"/>
          <c:showCatName val="0"/>
          <c:showSerName val="0"/>
          <c:showPercent val="0"/>
          <c:showBubbleSize val="0"/>
        </c:dLbls>
        <c:gapWidth val="150"/>
        <c:overlap val="100"/>
        <c:axId val="513341704"/>
        <c:axId val="513342128"/>
      </c:barChart>
      <c:catAx>
        <c:axId val="51334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128"/>
        <c:crosses val="autoZero"/>
        <c:auto val="1"/>
        <c:lblAlgn val="ctr"/>
        <c:lblOffset val="100"/>
        <c:noMultiLvlLbl val="0"/>
      </c:catAx>
      <c:valAx>
        <c:axId val="51334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numCache>
            </c:numRef>
          </c:val>
          <c:extLst>
            <c:ext xmlns:c16="http://schemas.microsoft.com/office/drawing/2014/chart" uri="{C3380CC4-5D6E-409C-BE32-E72D297353CC}">
              <c16:uniqueId val="{00000000-1A30-46B1-A266-ED4D6C0252B1}"/>
            </c:ext>
          </c:extLst>
        </c:ser>
        <c:dLbls>
          <c:showLegendKey val="0"/>
          <c:showVal val="0"/>
          <c:showCatName val="0"/>
          <c:showSerName val="0"/>
          <c:showPercent val="0"/>
          <c:showBubbleSize val="0"/>
        </c:dLbls>
        <c:gapWidth val="150"/>
        <c:overlap val="100"/>
        <c:axId val="513342552"/>
        <c:axId val="513342976"/>
      </c:barChart>
      <c:catAx>
        <c:axId val="51334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976"/>
        <c:crosses val="autoZero"/>
        <c:auto val="1"/>
        <c:lblAlgn val="ctr"/>
        <c:lblOffset val="100"/>
        <c:noMultiLvlLbl val="0"/>
      </c:catAx>
      <c:valAx>
        <c:axId val="51334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6071005</c:v>
                </c:pt>
                <c:pt idx="1">
                  <c:v>9148725</c:v>
                </c:pt>
                <c:pt idx="2">
                  <c:v>8683274</c:v>
                </c:pt>
                <c:pt idx="3" formatCode="&quot;₡&quot;#,##0">
                  <c:v>10223100.42</c:v>
                </c:pt>
                <c:pt idx="4" formatCode="&quot;₡&quot;#,##0">
                  <c:v>11782125.369999999</c:v>
                </c:pt>
                <c:pt idx="5" formatCode="&quot;₡&quot;#,##0">
                  <c:v>11751752.34</c:v>
                </c:pt>
                <c:pt idx="6" formatCode="&quot;₡&quot;#,##0">
                  <c:v>9483812.5800000001</c:v>
                </c:pt>
                <c:pt idx="7" formatCode="&quot;₡&quot;#,##0">
                  <c:v>10931373.07</c:v>
                </c:pt>
                <c:pt idx="8" formatCode="&quot;₡&quot;#,##0">
                  <c:v>11051762.210000001</c:v>
                </c:pt>
                <c:pt idx="9" formatCode="&quot;₡&quot;#,##0">
                  <c:v>12593455.060000001</c:v>
                </c:pt>
                <c:pt idx="10" formatCode="&quot;₡&quot;#,##0">
                  <c:v>8103012.71</c:v>
                </c:pt>
                <c:pt idx="11" formatCode="&quot;₡&quot;#,##0">
                  <c:v>9210072.6799999997</c:v>
                </c:pt>
              </c:numCache>
            </c:numRef>
          </c:val>
          <c:extLst>
            <c:ext xmlns:c16="http://schemas.microsoft.com/office/drawing/2014/chart" uri="{C3380CC4-5D6E-409C-BE32-E72D297353CC}">
              <c16:uniqueId val="{00000000-D7B1-42A3-8DCF-F4F5770A5E5E}"/>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22.198567405140487</c:v>
                </c:pt>
                <c:pt idx="1">
                  <c:v>34.617346373051248</c:v>
                </c:pt>
                <c:pt idx="2">
                  <c:v>30.891712682678019</c:v>
                </c:pt>
                <c:pt idx="3">
                  <c:v>36.945867429534516</c:v>
                </c:pt>
                <c:pt idx="4">
                  <c:v>41.602909542501052</c:v>
                </c:pt>
                <c:pt idx="5">
                  <c:v>40.671501119907745</c:v>
                </c:pt>
                <c:pt idx="6">
                  <c:v>21.546244128313905</c:v>
                </c:pt>
                <c:pt idx="7">
                  <c:v>24.918699731006516</c:v>
                </c:pt>
                <c:pt idx="8">
                  <c:v>25.855492953976686</c:v>
                </c:pt>
                <c:pt idx="9">
                  <c:v>34.755028572193297</c:v>
                </c:pt>
                <c:pt idx="10">
                  <c:v>20.234733616155669</c:v>
                </c:pt>
                <c:pt idx="11">
                  <c:v>24.825020408709499</c:v>
                </c:pt>
              </c:numCache>
            </c:numRef>
          </c:val>
          <c:extLst>
            <c:ext xmlns:c16="http://schemas.microsoft.com/office/drawing/2014/chart" uri="{C3380CC4-5D6E-409C-BE32-E72D297353CC}">
              <c16:uniqueId val="{00000000-EBEC-43DF-A337-7F0487D2A2EB}"/>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145</c:v>
                </c:pt>
                <c:pt idx="1">
                  <c:v>147</c:v>
                </c:pt>
                <c:pt idx="2">
                  <c:v>124</c:v>
                </c:pt>
                <c:pt idx="3">
                  <c:v>102</c:v>
                </c:pt>
                <c:pt idx="4">
                  <c:v>144</c:v>
                </c:pt>
                <c:pt idx="5">
                  <c:v>165</c:v>
                </c:pt>
                <c:pt idx="6">
                  <c:v>140</c:v>
                </c:pt>
                <c:pt idx="7">
                  <c:v>166</c:v>
                </c:pt>
                <c:pt idx="8">
                  <c:v>165</c:v>
                </c:pt>
                <c:pt idx="9">
                  <c:v>216</c:v>
                </c:pt>
                <c:pt idx="10">
                  <c:v>172</c:v>
                </c:pt>
                <c:pt idx="11">
                  <c:v>155</c:v>
                </c:pt>
              </c:numCache>
            </c:numRef>
          </c:val>
          <c:extLst>
            <c:ext xmlns:c16="http://schemas.microsoft.com/office/drawing/2014/chart" uri="{C3380CC4-5D6E-409C-BE32-E72D297353CC}">
              <c16:uniqueId val="{00000000-C380-4D2D-9E0C-7B899FF0F7F1}"/>
            </c:ext>
          </c:extLst>
        </c:ser>
        <c:dLbls>
          <c:showLegendKey val="0"/>
          <c:showVal val="0"/>
          <c:showCatName val="0"/>
          <c:showSerName val="0"/>
          <c:showPercent val="0"/>
          <c:showBubbleSize val="0"/>
        </c:dLbls>
        <c:gapWidth val="150"/>
        <c:overlap val="100"/>
        <c:axId val="489181328"/>
        <c:axId val="489181752"/>
      </c:barChart>
      <c:catAx>
        <c:axId val="489181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1752"/>
        <c:crosses val="autoZero"/>
        <c:auto val="1"/>
        <c:lblAlgn val="ctr"/>
        <c:lblOffset val="100"/>
        <c:noMultiLvlLbl val="0"/>
      </c:catAx>
      <c:valAx>
        <c:axId val="489181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1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C1A-418B-82F8-EB3AE684DCA6}"/>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145</c:v>
                </c:pt>
                <c:pt idx="1">
                  <c:v>147</c:v>
                </c:pt>
                <c:pt idx="2">
                  <c:v>124</c:v>
                </c:pt>
                <c:pt idx="3">
                  <c:v>102</c:v>
                </c:pt>
                <c:pt idx="4">
                  <c:v>144</c:v>
                </c:pt>
                <c:pt idx="5">
                  <c:v>165</c:v>
                </c:pt>
                <c:pt idx="6">
                  <c:v>140</c:v>
                </c:pt>
                <c:pt idx="7">
                  <c:v>166</c:v>
                </c:pt>
                <c:pt idx="8">
                  <c:v>165</c:v>
                </c:pt>
                <c:pt idx="9">
                  <c:v>216</c:v>
                </c:pt>
                <c:pt idx="10">
                  <c:v>172</c:v>
                </c:pt>
                <c:pt idx="11">
                  <c:v>155</c:v>
                </c:pt>
              </c:numCache>
            </c:numRef>
          </c:val>
          <c:extLst>
            <c:ext xmlns:c16="http://schemas.microsoft.com/office/drawing/2014/chart" uri="{C3380CC4-5D6E-409C-BE32-E72D297353CC}">
              <c16:uniqueId val="{00000000-BC9A-4014-9F18-FBA0B1F897BE}"/>
            </c:ext>
          </c:extLst>
        </c:ser>
        <c:dLbls>
          <c:showLegendKey val="0"/>
          <c:showVal val="0"/>
          <c:showCatName val="0"/>
          <c:showSerName val="0"/>
          <c:showPercent val="0"/>
          <c:showBubbleSize val="0"/>
        </c:dLbls>
        <c:gapWidth val="150"/>
        <c:overlap val="100"/>
        <c:axId val="513348912"/>
        <c:axId val="513349336"/>
      </c:barChart>
      <c:catAx>
        <c:axId val="513348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9336"/>
        <c:crosses val="autoZero"/>
        <c:auto val="1"/>
        <c:lblAlgn val="ctr"/>
        <c:lblOffset val="100"/>
        <c:noMultiLvlLbl val="0"/>
      </c:catAx>
      <c:valAx>
        <c:axId val="513349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8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numCache>
            </c:numRef>
          </c:val>
          <c:extLst>
            <c:ext xmlns:c16="http://schemas.microsoft.com/office/drawing/2014/chart" uri="{C3380CC4-5D6E-409C-BE32-E72D297353CC}">
              <c16:uniqueId val="{00000000-1461-408E-8D49-D890A8E67F88}"/>
            </c:ext>
          </c:extLst>
        </c:ser>
        <c:dLbls>
          <c:showLegendKey val="0"/>
          <c:showVal val="0"/>
          <c:showCatName val="0"/>
          <c:showSerName val="0"/>
          <c:showPercent val="0"/>
          <c:showBubbleSize val="0"/>
        </c:dLbls>
        <c:gapWidth val="150"/>
        <c:overlap val="100"/>
        <c:axId val="513350184"/>
        <c:axId val="513350608"/>
      </c:barChart>
      <c:catAx>
        <c:axId val="513350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0608"/>
        <c:crosses val="autoZero"/>
        <c:auto val="1"/>
        <c:lblAlgn val="ctr"/>
        <c:lblOffset val="100"/>
        <c:noMultiLvlLbl val="0"/>
      </c:catAx>
      <c:valAx>
        <c:axId val="51335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0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"₡"#,##0;[Red]\-"₡"#,##0</c:formatCode>
                <c:ptCount val="12"/>
                <c:pt idx="0">
                  <c:v>10833</c:v>
                </c:pt>
                <c:pt idx="1">
                  <c:v>11608</c:v>
                </c:pt>
                <c:pt idx="2">
                  <c:v>9792</c:v>
                </c:pt>
                <c:pt idx="3" formatCode="&quot;₡&quot;#,##0">
                  <c:v>8086</c:v>
                </c:pt>
                <c:pt idx="4" formatCode="&quot;₡&quot;#,##0">
                  <c:v>11520</c:v>
                </c:pt>
                <c:pt idx="5" formatCode="&quot;₡&quot;#,##0">
                  <c:v>13200</c:v>
                </c:pt>
                <c:pt idx="6" formatCode="&quot;₡&quot;#,##0">
                  <c:v>10759</c:v>
                </c:pt>
                <c:pt idx="7" formatCode="&quot;₡&quot;#,##0">
                  <c:v>11956</c:v>
                </c:pt>
                <c:pt idx="8" formatCode="&quot;₡&quot;#,##0">
                  <c:v>11884</c:v>
                </c:pt>
                <c:pt idx="9" formatCode="&quot;₡&quot;#,##0">
                  <c:v>14838</c:v>
                </c:pt>
                <c:pt idx="10" formatCode="&quot;₡&quot;#,##0">
                  <c:v>10766</c:v>
                </c:pt>
                <c:pt idx="11" formatCode="&quot;₡&quot;#,##0">
                  <c:v>9702</c:v>
                </c:pt>
              </c:numCache>
            </c:numRef>
          </c:val>
          <c:extLst>
            <c:ext xmlns:c16="http://schemas.microsoft.com/office/drawing/2014/chart" uri="{C3380CC4-5D6E-409C-BE32-E72D297353CC}">
              <c16:uniqueId val="{00000000-BF9A-471C-ACAE-E505B80DE8A2}"/>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3.2155766970483224E-2</c:v>
                </c:pt>
                <c:pt idx="1">
                  <c:v>3.2599294790765752E-2</c:v>
                </c:pt>
                <c:pt idx="2">
                  <c:v>2.7498724857516688E-2</c:v>
                </c:pt>
                <c:pt idx="3">
                  <c:v>2.2619918834408888E-2</c:v>
                </c:pt>
                <c:pt idx="4">
                  <c:v>3.1934003060341956E-2</c:v>
                </c:pt>
                <c:pt idx="5">
                  <c:v>3.6591045173308495E-2</c:v>
                </c:pt>
                <c:pt idx="6">
                  <c:v>1.8735864459403395E-2</c:v>
                </c:pt>
                <c:pt idx="7">
                  <c:v>2.2215382144721171E-2</c:v>
                </c:pt>
                <c:pt idx="8">
                  <c:v>2.2081554541439716E-2</c:v>
                </c:pt>
                <c:pt idx="9">
                  <c:v>2.8906762308793812E-2</c:v>
                </c:pt>
                <c:pt idx="10">
                  <c:v>2.3018347764409888E-2</c:v>
                </c:pt>
                <c:pt idx="11">
                  <c:v>2.0743278508625188E-2</c:v>
                </c:pt>
              </c:numCache>
            </c:numRef>
          </c:val>
          <c:extLst>
            <c:ext xmlns:c16="http://schemas.microsoft.com/office/drawing/2014/chart" uri="{C3380CC4-5D6E-409C-BE32-E72D297353CC}">
              <c16:uniqueId val="{00000000-E83C-4E5F-BDBF-BC4B96CE629F}"/>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55F-47F3-9F30-ED25F30271A6}"/>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718</c:v>
                </c:pt>
                <c:pt idx="2">
                  <c:v>807</c:v>
                </c:pt>
                <c:pt idx="3">
                  <c:v>935</c:v>
                </c:pt>
                <c:pt idx="4">
                  <c:v>1072</c:v>
                </c:pt>
                <c:pt idx="5">
                  <c:v>1137</c:v>
                </c:pt>
                <c:pt idx="6">
                  <c:v>1193</c:v>
                </c:pt>
                <c:pt idx="7">
                  <c:v>1060</c:v>
                </c:pt>
                <c:pt idx="8">
                  <c:v>1035</c:v>
                </c:pt>
                <c:pt idx="9">
                  <c:v>1049</c:v>
                </c:pt>
                <c:pt idx="10">
                  <c:v>1326</c:v>
                </c:pt>
                <c:pt idx="11">
                  <c:v>1114</c:v>
                </c:pt>
                <c:pt idx="12">
                  <c:v>1031</c:v>
                </c:pt>
              </c:numCache>
            </c:numRef>
          </c:val>
          <c:extLst>
            <c:ext xmlns:c16="http://schemas.microsoft.com/office/drawing/2014/chart" uri="{C3380CC4-5D6E-409C-BE32-E72D297353CC}">
              <c16:uniqueId val="{00000000-D5FC-45E6-BE6A-A9B5A27A722A}"/>
            </c:ext>
          </c:extLst>
        </c:ser>
        <c:dLbls>
          <c:showLegendKey val="0"/>
          <c:showVal val="0"/>
          <c:showCatName val="0"/>
          <c:showSerName val="0"/>
          <c:showPercent val="0"/>
          <c:showBubbleSize val="0"/>
        </c:dLbls>
        <c:gapWidth val="150"/>
        <c:overlap val="100"/>
        <c:axId val="513356120"/>
        <c:axId val="513356544"/>
      </c:barChart>
      <c:catAx>
        <c:axId val="513356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6544"/>
        <c:crosses val="autoZero"/>
        <c:auto val="1"/>
        <c:lblAlgn val="ctr"/>
        <c:lblOffset val="100"/>
        <c:noMultiLvlLbl val="0"/>
      </c:catAx>
      <c:valAx>
        <c:axId val="51335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6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numCache>
            </c:numRef>
          </c:val>
          <c:extLst>
            <c:ext xmlns:c16="http://schemas.microsoft.com/office/drawing/2014/chart" uri="{C3380CC4-5D6E-409C-BE32-E72D297353CC}">
              <c16:uniqueId val="{00000000-AB8B-4389-A14B-A1F6422D2328}"/>
            </c:ext>
          </c:extLst>
        </c:ser>
        <c:dLbls>
          <c:showLegendKey val="0"/>
          <c:showVal val="0"/>
          <c:showCatName val="0"/>
          <c:showSerName val="0"/>
          <c:showPercent val="0"/>
          <c:showBubbleSize val="0"/>
        </c:dLbls>
        <c:gapWidth val="150"/>
        <c:overlap val="100"/>
        <c:axId val="513357392"/>
        <c:axId val="513357816"/>
      </c:barChart>
      <c:catAx>
        <c:axId val="513357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7816"/>
        <c:crosses val="autoZero"/>
        <c:auto val="1"/>
        <c:lblAlgn val="ctr"/>
        <c:lblOffset val="100"/>
        <c:noMultiLvlLbl val="0"/>
      </c:catAx>
      <c:valAx>
        <c:axId val="513357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7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53642</c:v>
                </c:pt>
                <c:pt idx="1">
                  <c:v>63724</c:v>
                </c:pt>
                <c:pt idx="2">
                  <c:v>73832</c:v>
                </c:pt>
                <c:pt idx="3" formatCode="&quot;₡&quot;#,##0">
                  <c:v>84984</c:v>
                </c:pt>
                <c:pt idx="4" formatCode="&quot;₡&quot;#,##0">
                  <c:v>90962</c:v>
                </c:pt>
                <c:pt idx="5" formatCode="&quot;₡&quot;#,##0">
                  <c:v>95442</c:v>
                </c:pt>
                <c:pt idx="6" formatCode="&quot;₡&quot;#,##0">
                  <c:v>81462</c:v>
                </c:pt>
                <c:pt idx="7" formatCode="&quot;₡&quot;#,##0">
                  <c:v>74547</c:v>
                </c:pt>
                <c:pt idx="8" formatCode="&quot;₡&quot;#,##0">
                  <c:v>75556</c:v>
                </c:pt>
                <c:pt idx="9" formatCode="&quot;₡&quot;#,##0">
                  <c:v>91092</c:v>
                </c:pt>
                <c:pt idx="10" formatCode="&quot;₡&quot;#,##0">
                  <c:v>69732</c:v>
                </c:pt>
                <c:pt idx="11" formatCode="&quot;₡&quot;#,##0">
                  <c:v>64536</c:v>
                </c:pt>
              </c:numCache>
            </c:numRef>
          </c:val>
          <c:extLst>
            <c:ext xmlns:c16="http://schemas.microsoft.com/office/drawing/2014/chart" uri="{C3380CC4-5D6E-409C-BE32-E72D297353CC}">
              <c16:uniqueId val="{00000000-CE03-48EB-9D70-FAF703742E22}"/>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0.15922648748142726</c:v>
                </c:pt>
                <c:pt idx="1">
                  <c:v>0.17896347548399974</c:v>
                </c:pt>
                <c:pt idx="2">
                  <c:v>0.20734925598208145</c:v>
                </c:pt>
                <c:pt idx="3">
                  <c:v>0.23773091167143459</c:v>
                </c:pt>
                <c:pt idx="4">
                  <c:v>0.2521455658306167</c:v>
                </c:pt>
                <c:pt idx="5">
                  <c:v>0.26456434479852747</c:v>
                </c:pt>
                <c:pt idx="6">
                  <c:v>0.14185725947833999</c:v>
                </c:pt>
                <c:pt idx="7">
                  <c:v>0.13851156939630369</c:v>
                </c:pt>
                <c:pt idx="8">
                  <c:v>0.14038515584224401</c:v>
                </c:pt>
                <c:pt idx="9">
                  <c:v>0.17745540195120646</c:v>
                </c:pt>
                <c:pt idx="10">
                  <c:v>0.14908395005553846</c:v>
                </c:pt>
                <c:pt idx="11">
                  <c:v>0.13797625898317786</c:v>
                </c:pt>
              </c:numCache>
            </c:numRef>
          </c:val>
          <c:extLst>
            <c:ext xmlns:c16="http://schemas.microsoft.com/office/drawing/2014/chart" uri="{C3380CC4-5D6E-409C-BE32-E72D297353CC}">
              <c16:uniqueId val="{00000000-5159-41EC-9DFF-B4B748723A3B}"/>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numCache>
            </c:numRef>
          </c:val>
          <c:extLst>
            <c:ext xmlns:c16="http://schemas.microsoft.com/office/drawing/2014/chart" uri="{C3380CC4-5D6E-409C-BE32-E72D297353CC}">
              <c16:uniqueId val="{00000000-A4C1-46E2-A173-E3549539EE25}"/>
            </c:ext>
          </c:extLst>
        </c:ser>
        <c:dLbls>
          <c:showLegendKey val="0"/>
          <c:showVal val="0"/>
          <c:showCatName val="0"/>
          <c:showSerName val="0"/>
          <c:showPercent val="0"/>
          <c:showBubbleSize val="0"/>
        </c:dLbls>
        <c:gapWidth val="150"/>
        <c:overlap val="100"/>
        <c:axId val="489182600"/>
        <c:axId val="489183024"/>
      </c:barChart>
      <c:catAx>
        <c:axId val="489182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3024"/>
        <c:crosses val="autoZero"/>
        <c:auto val="1"/>
        <c:lblAlgn val="ctr"/>
        <c:lblOffset val="100"/>
        <c:noMultiLvlLbl val="0"/>
      </c:catAx>
      <c:valAx>
        <c:axId val="489183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2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1B2-4010-A53D-7EAF62CBCA5F}"/>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'294493'!$B$14:$B$25</c:f>
              <c:numCache>
                <c:formatCode>General</c:formatCode>
                <c:ptCount val="12"/>
                <c:pt idx="0">
                  <c:v>545</c:v>
                </c:pt>
                <c:pt idx="1">
                  <c:v>1022</c:v>
                </c:pt>
                <c:pt idx="2">
                  <c:v>592</c:v>
                </c:pt>
                <c:pt idx="3">
                  <c:v>756</c:v>
                </c:pt>
                <c:pt idx="4">
                  <c:v>1969</c:v>
                </c:pt>
                <c:pt idx="5">
                  <c:v>2100</c:v>
                </c:pt>
                <c:pt idx="6">
                  <c:v>1143</c:v>
                </c:pt>
                <c:pt idx="7">
                  <c:v>2116</c:v>
                </c:pt>
                <c:pt idx="8">
                  <c:v>2200</c:v>
                </c:pt>
                <c:pt idx="9">
                  <c:v>1680</c:v>
                </c:pt>
                <c:pt idx="10">
                  <c:v>1642</c:v>
                </c:pt>
                <c:pt idx="11">
                  <c:v>1892</c:v>
                </c:pt>
              </c:numCache>
            </c:numRef>
          </c:val>
          <c:extLst>
            <c:ext xmlns:c16="http://schemas.microsoft.com/office/drawing/2014/chart" uri="{C3380CC4-5D6E-409C-BE32-E72D297353CC}">
              <c16:uniqueId val="{00000000-0F25-4176-AA9B-5F8019238FAE}"/>
            </c:ext>
          </c:extLst>
        </c:ser>
        <c:dLbls>
          <c:showLegendKey val="0"/>
          <c:showVal val="0"/>
          <c:showCatName val="0"/>
          <c:showSerName val="0"/>
          <c:showPercent val="0"/>
          <c:showBubbleSize val="0"/>
        </c:dLbls>
        <c:gapWidth val="150"/>
        <c:overlap val="100"/>
        <c:axId val="513363752"/>
        <c:axId val="513364176"/>
      </c:barChart>
      <c:catAx>
        <c:axId val="51336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4176"/>
        <c:crosses val="autoZero"/>
        <c:auto val="1"/>
        <c:lblAlgn val="ctr"/>
        <c:lblOffset val="100"/>
        <c:noMultiLvlLbl val="0"/>
      </c:catAx>
      <c:valAx>
        <c:axId val="51336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'294493'!$C$14:$C$25</c:f>
              <c:numCache>
                <c:formatCode>General</c:formatCode>
                <c:ptCount val="12"/>
              </c:numCache>
            </c:numRef>
          </c:val>
          <c:extLst>
            <c:ext xmlns:c16="http://schemas.microsoft.com/office/drawing/2014/chart" uri="{C3380CC4-5D6E-409C-BE32-E72D297353CC}">
              <c16:uniqueId val="{00000000-26BF-41DF-BE67-69B649AD8816}"/>
            </c:ext>
          </c:extLst>
        </c:ser>
        <c:dLbls>
          <c:showLegendKey val="0"/>
          <c:showVal val="0"/>
          <c:showCatName val="0"/>
          <c:showSerName val="0"/>
          <c:showPercent val="0"/>
          <c:showBubbleSize val="0"/>
        </c:dLbls>
        <c:gapWidth val="150"/>
        <c:overlap val="100"/>
        <c:axId val="513365024"/>
        <c:axId val="513365448"/>
      </c:barChart>
      <c:catAx>
        <c:axId val="513365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5448"/>
        <c:crosses val="autoZero"/>
        <c:auto val="1"/>
        <c:lblAlgn val="ctr"/>
        <c:lblOffset val="100"/>
        <c:noMultiLvlLbl val="0"/>
      </c:catAx>
      <c:valAx>
        <c:axId val="513365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5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'294493'!$D$14:$D$25</c:f>
              <c:numCache>
                <c:formatCode>"₡"#,##0;[Red]\-"₡"#,##0</c:formatCode>
                <c:ptCount val="12"/>
                <c:pt idx="0">
                  <c:v>57129</c:v>
                </c:pt>
                <c:pt idx="1">
                  <c:v>110826</c:v>
                </c:pt>
                <c:pt idx="2">
                  <c:v>64196</c:v>
                </c:pt>
                <c:pt idx="3" formatCode="&quot;₡&quot;#,##0">
                  <c:v>82614.27</c:v>
                </c:pt>
                <c:pt idx="4" formatCode="&quot;₡&quot;#,##0">
                  <c:v>215963.97</c:v>
                </c:pt>
                <c:pt idx="5" formatCode="&quot;₡&quot;#,##0">
                  <c:v>230123</c:v>
                </c:pt>
                <c:pt idx="6" formatCode="&quot;₡&quot;#,##0">
                  <c:v>117679.4</c:v>
                </c:pt>
                <c:pt idx="7" formatCode="&quot;₡&quot;#,##0">
                  <c:v>208762.64</c:v>
                </c:pt>
                <c:pt idx="8" formatCode="&quot;₡&quot;#,##0">
                  <c:v>216937.52</c:v>
                </c:pt>
                <c:pt idx="9" formatCode="&quot;₡&quot;#,##0">
                  <c:v>152410.56</c:v>
                </c:pt>
                <c:pt idx="10" formatCode="&quot;₡&quot;#,##0">
                  <c:v>141130.14000000001</c:v>
                </c:pt>
                <c:pt idx="11" formatCode="&quot;₡&quot;#,##0">
                  <c:v>162418.15</c:v>
                </c:pt>
              </c:numCache>
            </c:numRef>
          </c:val>
          <c:extLst>
            <c:ext xmlns:c16="http://schemas.microsoft.com/office/drawing/2014/chart" uri="{C3380CC4-5D6E-409C-BE32-E72D297353CC}">
              <c16:uniqueId val="{00000000-6CA9-4B6F-97BB-8F1C2978DCDA}"/>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'294493'!$G$14:$G$25</c:f>
              <c:numCache>
                <c:formatCode>0.00</c:formatCode>
                <c:ptCount val="12"/>
                <c:pt idx="0">
                  <c:v>0.12086133102698866</c:v>
                </c:pt>
                <c:pt idx="1">
                  <c:v>0.2266427161643714</c:v>
                </c:pt>
                <c:pt idx="2">
                  <c:v>0.13128423480362805</c:v>
                </c:pt>
                <c:pt idx="3">
                  <c:v>0.16765351606679529</c:v>
                </c:pt>
                <c:pt idx="4">
                  <c:v>0.43665313906814801</c:v>
                </c:pt>
                <c:pt idx="5">
                  <c:v>0.46570421129665357</c:v>
                </c:pt>
                <c:pt idx="6">
                  <c:v>0.15296495055070058</c:v>
                </c:pt>
                <c:pt idx="7">
                  <c:v>0.28317920854355416</c:v>
                </c:pt>
                <c:pt idx="8">
                  <c:v>0.29442072721919621</c:v>
                </c:pt>
                <c:pt idx="9">
                  <c:v>0.22483037351284074</c:v>
                </c:pt>
                <c:pt idx="10">
                  <c:v>0.21974492458814554</c:v>
                </c:pt>
                <c:pt idx="11">
                  <c:v>0.25320182540850877</c:v>
                </c:pt>
              </c:numCache>
            </c:numRef>
          </c:val>
          <c:extLst>
            <c:ext xmlns:c16="http://schemas.microsoft.com/office/drawing/2014/chart" uri="{C3380CC4-5D6E-409C-BE32-E72D297353CC}">
              <c16:uniqueId val="{00000000-3ED5-4F03-BDBB-29EBD09A3C8F}"/>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'294493'!$A$14:$A$25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'294493'!$H$14:$H$25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CEE-4D58-B4EC-7C73328724C1}"/>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'294212'!$B$12:$B$13</c:f>
              <c:strCache>
                <c:ptCount val="2"/>
                <c:pt idx="0">
                  <c:v>Energía     (kWh)</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'294212'!$B$14:$B$25</c:f>
              <c:numCache>
                <c:formatCode>General</c:formatCode>
                <c:ptCount val="12"/>
                <c:pt idx="0">
                  <c:v>2400</c:v>
                </c:pt>
                <c:pt idx="1">
                  <c:v>3280</c:v>
                </c:pt>
                <c:pt idx="2">
                  <c:v>3760</c:v>
                </c:pt>
                <c:pt idx="3">
                  <c:v>3440</c:v>
                </c:pt>
                <c:pt idx="4">
                  <c:v>3920</c:v>
                </c:pt>
                <c:pt idx="5">
                  <c:v>4080</c:v>
                </c:pt>
                <c:pt idx="6">
                  <c:v>3200</c:v>
                </c:pt>
                <c:pt idx="7">
                  <c:v>3440</c:v>
                </c:pt>
                <c:pt idx="8">
                  <c:v>4400</c:v>
                </c:pt>
                <c:pt idx="9">
                  <c:v>3840</c:v>
                </c:pt>
                <c:pt idx="10">
                  <c:v>4320</c:v>
                </c:pt>
                <c:pt idx="11">
                  <c:v>4640</c:v>
                </c:pt>
              </c:numCache>
            </c:numRef>
          </c:val>
          <c:extLst>
            <c:ext xmlns:c16="http://schemas.microsoft.com/office/drawing/2014/chart" uri="{C3380CC4-5D6E-409C-BE32-E72D297353CC}">
              <c16:uniqueId val="{00000000-216D-4032-BEA9-F0C163C615A6}"/>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'294212'!$C$12:$C$13</c:f>
              <c:strCache>
                <c:ptCount val="2"/>
                <c:pt idx="0">
                  <c:v>Demanda máxima       (kW)</c:v>
                </c:pt>
              </c:strCache>
            </c:strRef>
          </c:tx>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'294212'!$C$14:$C$25</c:f>
              <c:numCache>
                <c:formatCode>General</c:formatCode>
                <c:ptCount val="12"/>
              </c:numCache>
            </c:numRef>
          </c:val>
          <c:extLst>
            <c:ext xmlns:c16="http://schemas.microsoft.com/office/drawing/2014/chart" uri="{C3380CC4-5D6E-409C-BE32-E72D297353CC}">
              <c16:uniqueId val="{00000000-7960-4AB3-AC60-AE4F237AB620}"/>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'294212'!$D$12:$D$13</c:f>
              <c:strCache>
                <c:ptCount val="2"/>
                <c:pt idx="0">
                  <c:v>Importe             (¢)</c:v>
                </c:pt>
              </c:strCache>
            </c:strRef>
          </c:tx>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'294212'!$D$14:$D$25</c:f>
              <c:numCache>
                <c:formatCode>"₡"#,##0;[Red]\-"₡"#,##0</c:formatCode>
                <c:ptCount val="12"/>
                <c:pt idx="0">
                  <c:v>183687</c:v>
                </c:pt>
                <c:pt idx="1">
                  <c:v>306007</c:v>
                </c:pt>
                <c:pt idx="2">
                  <c:v>437285</c:v>
                </c:pt>
                <c:pt idx="3" formatCode="&quot;₡&quot;#,##0">
                  <c:v>518461.87</c:v>
                </c:pt>
                <c:pt idx="4" formatCode="&quot;₡&quot;#,##0">
                  <c:v>502693.94</c:v>
                </c:pt>
                <c:pt idx="5" formatCode="&quot;₡&quot;#,##0">
                  <c:v>544935.87</c:v>
                </c:pt>
                <c:pt idx="6" formatCode="&quot;₡&quot;#,##0">
                  <c:v>424217.87</c:v>
                </c:pt>
                <c:pt idx="7" formatCode="&quot;₡&quot;#,##0">
                  <c:v>360873.22</c:v>
                </c:pt>
                <c:pt idx="8" formatCode="&quot;₡&quot;#,##0">
                  <c:v>471016.92</c:v>
                </c:pt>
                <c:pt idx="9" formatCode="&quot;₡&quot;#,##0">
                  <c:v>341218.76</c:v>
                </c:pt>
                <c:pt idx="10" formatCode="&quot;₡&quot;#,##0">
                  <c:v>418962.18</c:v>
                </c:pt>
                <c:pt idx="11" formatCode="&quot;₡&quot;#,##0">
                  <c:v>396931.32</c:v>
                </c:pt>
              </c:numCache>
            </c:numRef>
          </c:val>
          <c:extLst>
            <c:ext xmlns:c16="http://schemas.microsoft.com/office/drawing/2014/chart" uri="{C3380CC4-5D6E-409C-BE32-E72D297353CC}">
              <c16:uniqueId val="{00000000-02E2-467A-9A7C-F6FB9553BDF7}"/>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'294212'!$G$13</c:f>
              <c:strCache>
                <c:ptCount val="1"/>
                <c:pt idx="0">
                  <c:v>Consumo de energía eléctrica por  empleado (kWh /Nº empleados)</c:v>
                </c:pt>
              </c:strCache>
            </c:strRef>
          </c:tx>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'294212'!$G$14:$G$25</c:f>
              <c:numCache>
                <c:formatCode>0.00</c:formatCode>
                <c:ptCount val="12"/>
                <c:pt idx="0">
                  <c:v>0.53223338433903267</c:v>
                </c:pt>
                <c:pt idx="1">
                  <c:v>0.7273856252633446</c:v>
                </c:pt>
                <c:pt idx="2">
                  <c:v>0.83383230213115112</c:v>
                </c:pt>
                <c:pt idx="3">
                  <c:v>0.76286785088594677</c:v>
                </c:pt>
                <c:pt idx="4">
                  <c:v>0.86931452775375329</c:v>
                </c:pt>
                <c:pt idx="5">
                  <c:v>0.90479675337635546</c:v>
                </c:pt>
                <c:pt idx="6">
                  <c:v>0.42824833050064903</c:v>
                </c:pt>
                <c:pt idx="7">
                  <c:v>0.46036695528819771</c:v>
                </c:pt>
                <c:pt idx="8">
                  <c:v>0.58884145443839242</c:v>
                </c:pt>
                <c:pt idx="9">
                  <c:v>0.51389799660077884</c:v>
                </c:pt>
                <c:pt idx="10">
                  <c:v>0.57813524617587619</c:v>
                </c:pt>
                <c:pt idx="11">
                  <c:v>0.6209600792259411</c:v>
                </c:pt>
              </c:numCache>
            </c:numRef>
          </c:val>
          <c:extLst>
            <c:ext xmlns:c16="http://schemas.microsoft.com/office/drawing/2014/chart" uri="{C3380CC4-5D6E-409C-BE32-E72D297353CC}">
              <c16:uniqueId val="{00000000-DC24-4F42-B5F6-63B7082C0030}"/>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"₡"#,##0;[Red]\-"₡"#,##0</c:formatCode>
                <c:ptCount val="12"/>
                <c:pt idx="0">
                  <c:v>10833</c:v>
                </c:pt>
                <c:pt idx="1">
                  <c:v>11608</c:v>
                </c:pt>
                <c:pt idx="2">
                  <c:v>9792</c:v>
                </c:pt>
                <c:pt idx="3" formatCode="&quot;₡&quot;#,##0">
                  <c:v>8086</c:v>
                </c:pt>
                <c:pt idx="4" formatCode="&quot;₡&quot;#,##0">
                  <c:v>11520</c:v>
                </c:pt>
                <c:pt idx="5" formatCode="&quot;₡&quot;#,##0">
                  <c:v>13200</c:v>
                </c:pt>
                <c:pt idx="6" formatCode="&quot;₡&quot;#,##0">
                  <c:v>10759</c:v>
                </c:pt>
                <c:pt idx="7" formatCode="&quot;₡&quot;#,##0">
                  <c:v>11956</c:v>
                </c:pt>
                <c:pt idx="8" formatCode="&quot;₡&quot;#,##0">
                  <c:v>11884</c:v>
                </c:pt>
                <c:pt idx="9" formatCode="&quot;₡&quot;#,##0">
                  <c:v>14838</c:v>
                </c:pt>
                <c:pt idx="10" formatCode="&quot;₡&quot;#,##0">
                  <c:v>10766</c:v>
                </c:pt>
                <c:pt idx="11" formatCode="&quot;₡&quot;#,##0">
                  <c:v>9702</c:v>
                </c:pt>
              </c:numCache>
            </c:numRef>
          </c:val>
          <c:extLst>
            <c:ext xmlns:c16="http://schemas.microsoft.com/office/drawing/2014/chart" uri="{C3380CC4-5D6E-409C-BE32-E72D297353CC}">
              <c16:uniqueId val="{00000000-8AC3-4F5E-AE1A-99925DEEBADC}"/>
            </c:ext>
          </c:extLst>
        </c:ser>
        <c:dLbls>
          <c:showLegendKey val="0"/>
          <c:showVal val="0"/>
          <c:showCatName val="0"/>
          <c:showSerName val="0"/>
          <c:showPercent val="0"/>
          <c:showBubbleSize val="0"/>
        </c:dLbls>
        <c:gapWidth val="150"/>
        <c:overlap val="100"/>
        <c:axId val="418157192"/>
        <c:axId val="489183872"/>
      </c:barChart>
      <c:catAx>
        <c:axId val="418157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3872"/>
        <c:crosses val="autoZero"/>
        <c:auto val="1"/>
        <c:lblAlgn val="ctr"/>
        <c:lblOffset val="100"/>
        <c:noMultiLvlLbl val="0"/>
      </c:catAx>
      <c:valAx>
        <c:axId val="489183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7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'294212'!$H$13</c:f>
              <c:strCache>
                <c:ptCount val="1"/>
                <c:pt idx="0">
                  <c:v>Consumo de energía eléctrica por área física        (kWh/ m2)</c:v>
                </c:pt>
              </c:strCache>
            </c:strRef>
          </c:tx>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4E-49D4-86C0-BCF3A46A6C8A}"/>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'363366'!$B$12:$B$13</c:f>
              <c:strCache>
                <c:ptCount val="2"/>
                <c:pt idx="0">
                  <c:v>Energía     (kWh)</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'363366'!$B$14:$B$25</c:f>
              <c:numCache>
                <c:formatCode>General</c:formatCode>
                <c:ptCount val="12"/>
                <c:pt idx="0">
                  <c:v>441</c:v>
                </c:pt>
                <c:pt idx="1">
                  <c:v>498</c:v>
                </c:pt>
                <c:pt idx="2">
                  <c:v>473</c:v>
                </c:pt>
                <c:pt idx="3">
                  <c:v>518</c:v>
                </c:pt>
                <c:pt idx="4">
                  <c:v>512</c:v>
                </c:pt>
                <c:pt idx="5">
                  <c:v>509</c:v>
                </c:pt>
                <c:pt idx="6">
                  <c:v>298</c:v>
                </c:pt>
                <c:pt idx="7">
                  <c:v>264</c:v>
                </c:pt>
                <c:pt idx="8">
                  <c:v>357</c:v>
                </c:pt>
                <c:pt idx="9">
                  <c:v>284</c:v>
                </c:pt>
                <c:pt idx="10">
                  <c:v>254</c:v>
                </c:pt>
                <c:pt idx="11">
                  <c:v>247</c:v>
                </c:pt>
              </c:numCache>
            </c:numRef>
          </c:val>
          <c:extLst>
            <c:ext xmlns:c16="http://schemas.microsoft.com/office/drawing/2014/chart" uri="{C3380CC4-5D6E-409C-BE32-E72D297353CC}">
              <c16:uniqueId val="{00000000-6CE7-43EE-AB56-3BAEEAC32AAB}"/>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'363366'!$C$12:$C$13</c:f>
              <c:strCache>
                <c:ptCount val="2"/>
                <c:pt idx="0">
                  <c:v>Demanda máxima       (kW)</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'363366'!$C$14:$C$25</c:f>
              <c:numCache>
                <c:formatCode>General</c:formatCode>
                <c:ptCount val="12"/>
              </c:numCache>
            </c:numRef>
          </c:val>
          <c:extLst>
            <c:ext xmlns:c16="http://schemas.microsoft.com/office/drawing/2014/chart" uri="{C3380CC4-5D6E-409C-BE32-E72D297353CC}">
              <c16:uniqueId val="{00000000-D90D-421E-9950-0FFAA728EBE2}"/>
            </c:ext>
          </c:extLst>
        </c:ser>
        <c:dLbls>
          <c:showLegendKey val="0"/>
          <c:showVal val="0"/>
          <c:showCatName val="0"/>
          <c:showSerName val="0"/>
          <c:showPercent val="0"/>
          <c:showBubbleSize val="0"/>
        </c:dLbls>
        <c:gapWidth val="150"/>
        <c:overlap val="100"/>
        <c:axId val="509803000"/>
        <c:axId val="509803424"/>
      </c:barChart>
      <c:catAx>
        <c:axId val="509803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3424"/>
        <c:crosses val="autoZero"/>
        <c:auto val="1"/>
        <c:lblAlgn val="ctr"/>
        <c:lblOffset val="100"/>
        <c:noMultiLvlLbl val="0"/>
      </c:catAx>
      <c:valAx>
        <c:axId val="509803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3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'363366'!$D$12:$D$13</c:f>
              <c:strCache>
                <c:ptCount val="2"/>
                <c:pt idx="0">
                  <c:v>Importe             (¢)</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'363366'!$D$14:$D$25</c:f>
              <c:numCache>
                <c:formatCode>"₡"#,##0;[Red]\-"₡"#,##0</c:formatCode>
                <c:ptCount val="12"/>
                <c:pt idx="0">
                  <c:v>32947</c:v>
                </c:pt>
                <c:pt idx="1">
                  <c:v>39324</c:v>
                </c:pt>
                <c:pt idx="2">
                  <c:v>37350</c:v>
                </c:pt>
                <c:pt idx="3" formatCode="&quot;₡&quot;#,##0">
                  <c:v>41065</c:v>
                </c:pt>
                <c:pt idx="4" formatCode="&quot;₡&quot;#,##0">
                  <c:v>40961</c:v>
                </c:pt>
                <c:pt idx="5" formatCode="&quot;₡&quot;#,##0">
                  <c:v>40721</c:v>
                </c:pt>
                <c:pt idx="6" formatCode="&quot;₡&quot;#,##0">
                  <c:v>22901</c:v>
                </c:pt>
                <c:pt idx="7" formatCode="&quot;₡&quot;#,##0">
                  <c:v>19015</c:v>
                </c:pt>
                <c:pt idx="8" formatCode="&quot;₡&quot;#,##0">
                  <c:v>25713</c:v>
                </c:pt>
                <c:pt idx="9" formatCode="&quot;₡&quot;#,##0">
                  <c:v>19510</c:v>
                </c:pt>
                <c:pt idx="10" formatCode="&quot;₡&quot;#,##0">
                  <c:v>15899</c:v>
                </c:pt>
                <c:pt idx="11" formatCode="&quot;₡&quot;#,##0">
                  <c:v>15461</c:v>
                </c:pt>
              </c:numCache>
            </c:numRef>
          </c:val>
          <c:extLst>
            <c:ext xmlns:c16="http://schemas.microsoft.com/office/drawing/2014/chart" uri="{C3380CC4-5D6E-409C-BE32-E72D297353CC}">
              <c16:uniqueId val="{00000000-F9E8-4110-98EB-6429B939E050}"/>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'363366'!$G$13</c:f>
              <c:strCache>
                <c:ptCount val="1"/>
                <c:pt idx="0">
                  <c:v>Consumo de energía eléctrica por  empleado (kWh /Nº empleados)</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'363366'!$G$14:$G$25</c:f>
              <c:numCache>
                <c:formatCode>0.00</c:formatCode>
                <c:ptCount val="12"/>
                <c:pt idx="0">
                  <c:v>9.779788437229725E-2</c:v>
                </c:pt>
                <c:pt idx="1">
                  <c:v>0.11043842725034927</c:v>
                </c:pt>
                <c:pt idx="2">
                  <c:v>0.10489432949681768</c:v>
                </c:pt>
                <c:pt idx="3">
                  <c:v>0.11487370545317455</c:v>
                </c:pt>
                <c:pt idx="4">
                  <c:v>0.11354312199232697</c:v>
                </c:pt>
                <c:pt idx="5">
                  <c:v>0.11287783026190318</c:v>
                </c:pt>
                <c:pt idx="6">
                  <c:v>3.9880625777872943E-2</c:v>
                </c:pt>
                <c:pt idx="7">
                  <c:v>3.5330487266303549E-2</c:v>
                </c:pt>
                <c:pt idx="8">
                  <c:v>4.7776454371478663E-2</c:v>
                </c:pt>
                <c:pt idx="9">
                  <c:v>3.8007039331932606E-2</c:v>
                </c:pt>
                <c:pt idx="10">
                  <c:v>3.3992211233489021E-2</c:v>
                </c:pt>
                <c:pt idx="11">
                  <c:v>3.3055418010518846E-2</c:v>
                </c:pt>
              </c:numCache>
            </c:numRef>
          </c:val>
          <c:extLst>
            <c:ext xmlns:c16="http://schemas.microsoft.com/office/drawing/2014/chart" uri="{C3380CC4-5D6E-409C-BE32-E72D297353CC}">
              <c16:uniqueId val="{00000000-37F9-4667-9983-5678FF330E97}"/>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'363366'!$H$13</c:f>
              <c:strCache>
                <c:ptCount val="1"/>
                <c:pt idx="0">
                  <c:v>Consumo de energía eléctrica por área física        (kWh/ m2)</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CA-43BE-A535-739A57999B0F}"/>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'363340'!$B$12:$B$13</c:f>
              <c:strCache>
                <c:ptCount val="2"/>
                <c:pt idx="0">
                  <c:v>Energía     (kWh)</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'363340'!$B$14:$B$25</c:f>
              <c:numCache>
                <c:formatCode>General</c:formatCode>
                <c:ptCount val="12"/>
                <c:pt idx="0">
                  <c:v>26666</c:v>
                </c:pt>
                <c:pt idx="1">
                  <c:v>28488</c:v>
                </c:pt>
                <c:pt idx="2">
                  <c:v>26128</c:v>
                </c:pt>
                <c:pt idx="3">
                  <c:v>29748</c:v>
                </c:pt>
                <c:pt idx="4">
                  <c:v>27109</c:v>
                </c:pt>
                <c:pt idx="5">
                  <c:v>26936</c:v>
                </c:pt>
                <c:pt idx="6">
                  <c:v>28127</c:v>
                </c:pt>
                <c:pt idx="7">
                  <c:v>27668</c:v>
                </c:pt>
                <c:pt idx="8">
                  <c:v>26152</c:v>
                </c:pt>
                <c:pt idx="9">
                  <c:v>25227</c:v>
                </c:pt>
                <c:pt idx="10">
                  <c:v>25869</c:v>
                </c:pt>
                <c:pt idx="11">
                  <c:v>27287</c:v>
                </c:pt>
              </c:numCache>
            </c:numRef>
          </c:val>
          <c:extLst>
            <c:ext xmlns:c16="http://schemas.microsoft.com/office/drawing/2014/chart" uri="{C3380CC4-5D6E-409C-BE32-E72D297353CC}">
              <c16:uniqueId val="{00000000-02F9-43EA-81F3-ED61D553156A}"/>
            </c:ext>
          </c:extLst>
        </c:ser>
        <c:dLbls>
          <c:showLegendKey val="0"/>
          <c:showVal val="0"/>
          <c:showCatName val="0"/>
          <c:showSerName val="0"/>
          <c:showPercent val="0"/>
          <c:showBubbleSize val="0"/>
        </c:dLbls>
        <c:gapWidth val="150"/>
        <c:overlap val="100"/>
        <c:axId val="509809360"/>
        <c:axId val="509809784"/>
      </c:barChart>
      <c:catAx>
        <c:axId val="5098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9784"/>
        <c:crosses val="autoZero"/>
        <c:auto val="1"/>
        <c:lblAlgn val="ctr"/>
        <c:lblOffset val="100"/>
        <c:noMultiLvlLbl val="0"/>
      </c:catAx>
      <c:valAx>
        <c:axId val="509809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'363340'!$C$12:$C$13</c:f>
              <c:strCache>
                <c:ptCount val="2"/>
                <c:pt idx="0">
                  <c:v>Demanda máxima       (kW)</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'363340'!$C$14:$C$25</c:f>
              <c:numCache>
                <c:formatCode>General</c:formatCode>
                <c:ptCount val="12"/>
              </c:numCache>
            </c:numRef>
          </c:val>
          <c:extLst>
            <c:ext xmlns:c16="http://schemas.microsoft.com/office/drawing/2014/chart" uri="{C3380CC4-5D6E-409C-BE32-E72D297353CC}">
              <c16:uniqueId val="{00000000-A1B6-4AFA-B73F-1084EB33B85A}"/>
            </c:ext>
          </c:extLst>
        </c:ser>
        <c:dLbls>
          <c:showLegendKey val="0"/>
          <c:showVal val="0"/>
          <c:showCatName val="0"/>
          <c:showSerName val="0"/>
          <c:showPercent val="0"/>
          <c:showBubbleSize val="0"/>
        </c:dLbls>
        <c:gapWidth val="150"/>
        <c:overlap val="100"/>
        <c:axId val="509811056"/>
        <c:axId val="509811480"/>
      </c:barChart>
      <c:catAx>
        <c:axId val="50981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1480"/>
        <c:crosses val="autoZero"/>
        <c:auto val="1"/>
        <c:lblAlgn val="ctr"/>
        <c:lblOffset val="100"/>
        <c:noMultiLvlLbl val="0"/>
      </c:catAx>
      <c:valAx>
        <c:axId val="509811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'363340'!$D$12:$D$13</c:f>
              <c:strCache>
                <c:ptCount val="2"/>
                <c:pt idx="0">
                  <c:v>Importe             (¢)</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'363340'!$D$14:$D$25</c:f>
              <c:numCache>
                <c:formatCode>"₡"#,##0;[Red]\-"₡"#,##0</c:formatCode>
                <c:ptCount val="12"/>
                <c:pt idx="0">
                  <c:v>1499367</c:v>
                </c:pt>
                <c:pt idx="1">
                  <c:v>1636383</c:v>
                </c:pt>
                <c:pt idx="2">
                  <c:v>1527421</c:v>
                </c:pt>
                <c:pt idx="3" formatCode="&quot;₡&quot;#,##0">
                  <c:v>1707147.89</c:v>
                </c:pt>
                <c:pt idx="4" formatCode="&quot;₡&quot;#,##0">
                  <c:v>1591054.73</c:v>
                </c:pt>
                <c:pt idx="5" formatCode="&quot;₡&quot;#,##0">
                  <c:v>1594014</c:v>
                </c:pt>
                <c:pt idx="6" formatCode="&quot;₡&quot;#,##0">
                  <c:v>1558169.68</c:v>
                </c:pt>
                <c:pt idx="7" formatCode="&quot;₡&quot;#,##0">
                  <c:v>1447841.36</c:v>
                </c:pt>
                <c:pt idx="8" formatCode="&quot;₡&quot;#,##0">
                  <c:v>1400606.35</c:v>
                </c:pt>
                <c:pt idx="9" formatCode="&quot;₡&quot;#,##0">
                  <c:v>1254204.18</c:v>
                </c:pt>
                <c:pt idx="10" formatCode="&quot;₡&quot;#,##0">
                  <c:v>1212168.04</c:v>
                </c:pt>
                <c:pt idx="11" formatCode="&quot;₡&quot;#,##0">
                  <c:v>1248935.99</c:v>
                </c:pt>
              </c:numCache>
            </c:numRef>
          </c:val>
          <c:extLst>
            <c:ext xmlns:c16="http://schemas.microsoft.com/office/drawing/2014/chart" uri="{C3380CC4-5D6E-409C-BE32-E72D297353CC}">
              <c16:uniqueId val="{00000000-816A-4E33-938A-5CAD20807A00}"/>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'363340'!$G$13</c:f>
              <c:strCache>
                <c:ptCount val="1"/>
                <c:pt idx="0">
                  <c:v>Consumo de energía eléctrica por  empleado (kWh /Nº empleados)</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'363340'!$G$14:$G$25</c:f>
              <c:numCache>
                <c:formatCode>0.00</c:formatCode>
                <c:ptCount val="12"/>
                <c:pt idx="0">
                  <c:v>5.9135564278269355</c:v>
                </c:pt>
                <c:pt idx="1">
                  <c:v>6.3176102721043179</c:v>
                </c:pt>
                <c:pt idx="2">
                  <c:v>5.7942474441709351</c:v>
                </c:pt>
                <c:pt idx="3">
                  <c:v>6.5970327988823092</c:v>
                </c:pt>
                <c:pt idx="4">
                  <c:v>6.0117978400195149</c:v>
                </c:pt>
                <c:pt idx="5">
                  <c:v>5.9734326835650764</c:v>
                </c:pt>
                <c:pt idx="6">
                  <c:v>3.7641689974974235</c:v>
                </c:pt>
                <c:pt idx="7">
                  <c:v>3.7027421275912369</c:v>
                </c:pt>
                <c:pt idx="8">
                  <c:v>3.4998594810165544</c:v>
                </c:pt>
                <c:pt idx="9">
                  <c:v>3.3760689479812105</c:v>
                </c:pt>
                <c:pt idx="10">
                  <c:v>3.4619862692879031</c:v>
                </c:pt>
                <c:pt idx="11">
                  <c:v>3.6517538107410035</c:v>
                </c:pt>
              </c:numCache>
            </c:numRef>
          </c:val>
          <c:extLst>
            <c:ext xmlns:c16="http://schemas.microsoft.com/office/drawing/2014/chart" uri="{C3380CC4-5D6E-409C-BE32-E72D297353CC}">
              <c16:uniqueId val="{00000000-0B6A-4A91-8DAA-D309E2D1DEB7}"/>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3.2155766970483224E-2</c:v>
                </c:pt>
                <c:pt idx="1">
                  <c:v>3.2599294790765752E-2</c:v>
                </c:pt>
                <c:pt idx="2">
                  <c:v>2.7498724857516688E-2</c:v>
                </c:pt>
                <c:pt idx="3">
                  <c:v>2.2619918834408888E-2</c:v>
                </c:pt>
                <c:pt idx="4">
                  <c:v>3.1934003060341956E-2</c:v>
                </c:pt>
                <c:pt idx="5">
                  <c:v>3.6591045173308495E-2</c:v>
                </c:pt>
                <c:pt idx="6">
                  <c:v>1.8735864459403395E-2</c:v>
                </c:pt>
                <c:pt idx="7">
                  <c:v>2.2215382144721171E-2</c:v>
                </c:pt>
                <c:pt idx="8">
                  <c:v>2.2081554541439716E-2</c:v>
                </c:pt>
                <c:pt idx="9">
                  <c:v>2.8906762308793812E-2</c:v>
                </c:pt>
                <c:pt idx="10">
                  <c:v>2.3018347764409888E-2</c:v>
                </c:pt>
                <c:pt idx="11">
                  <c:v>2.0743278508625188E-2</c:v>
                </c:pt>
              </c:numCache>
            </c:numRef>
          </c:val>
          <c:extLst>
            <c:ext xmlns:c16="http://schemas.microsoft.com/office/drawing/2014/chart" uri="{C3380CC4-5D6E-409C-BE32-E72D297353CC}">
              <c16:uniqueId val="{00000000-7120-484E-BF36-5E920ABC2DDD}"/>
            </c:ext>
          </c:extLst>
        </c:ser>
        <c:dLbls>
          <c:showLegendKey val="0"/>
          <c:showVal val="0"/>
          <c:showCatName val="0"/>
          <c:showSerName val="0"/>
          <c:showPercent val="0"/>
          <c:showBubbleSize val="0"/>
        </c:dLbls>
        <c:gapWidth val="150"/>
        <c:overlap val="100"/>
        <c:axId val="489184720"/>
        <c:axId val="489185144"/>
      </c:barChart>
      <c:catAx>
        <c:axId val="489184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5144"/>
        <c:crosses val="autoZero"/>
        <c:auto val="1"/>
        <c:lblAlgn val="ctr"/>
        <c:lblOffset val="100"/>
        <c:noMultiLvlLbl val="0"/>
      </c:catAx>
      <c:valAx>
        <c:axId val="489185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4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'363340'!$H$13</c:f>
              <c:strCache>
                <c:ptCount val="1"/>
                <c:pt idx="0">
                  <c:v>Consumo de energía eléctrica por área física        (kWh/ m2)</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38-4105-BC29-CDFD190F82A7}"/>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'363339'!$B$12:$B$13</c:f>
              <c:strCache>
                <c:ptCount val="2"/>
                <c:pt idx="0">
                  <c:v>Energía     (kWh)</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6720</c:v>
                </c:pt>
                <c:pt idx="1">
                  <c:v>10140</c:v>
                </c:pt>
                <c:pt idx="2">
                  <c:v>12240</c:v>
                </c:pt>
                <c:pt idx="3">
                  <c:v>14100</c:v>
                </c:pt>
                <c:pt idx="4">
                  <c:v>16440</c:v>
                </c:pt>
                <c:pt idx="5">
                  <c:v>15240</c:v>
                </c:pt>
                <c:pt idx="6">
                  <c:v>9300</c:v>
                </c:pt>
                <c:pt idx="7">
                  <c:v>16200</c:v>
                </c:pt>
                <c:pt idx="8">
                  <c:v>18360</c:v>
                </c:pt>
                <c:pt idx="9">
                  <c:v>20340</c:v>
                </c:pt>
                <c:pt idx="10">
                  <c:v>20160</c:v>
                </c:pt>
                <c:pt idx="11">
                  <c:v>12780</c:v>
                </c:pt>
              </c:numCache>
            </c:numRef>
          </c:val>
          <c:extLst>
            <c:ext xmlns:c16="http://schemas.microsoft.com/office/drawing/2014/chart" uri="{C3380CC4-5D6E-409C-BE32-E72D297353CC}">
              <c16:uniqueId val="{00000000-6499-49E8-90F7-0C515A26A19E}"/>
            </c:ext>
          </c:extLst>
        </c:ser>
        <c:dLbls>
          <c:showLegendKey val="0"/>
          <c:showVal val="0"/>
          <c:showCatName val="0"/>
          <c:showSerName val="0"/>
          <c:showPercent val="0"/>
          <c:showBubbleSize val="0"/>
        </c:dLbls>
        <c:gapWidth val="150"/>
        <c:overlap val="100"/>
        <c:axId val="509817416"/>
        <c:axId val="509817840"/>
      </c:barChart>
      <c:catAx>
        <c:axId val="509817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7840"/>
        <c:crosses val="autoZero"/>
        <c:auto val="1"/>
        <c:lblAlgn val="ctr"/>
        <c:lblOffset val="100"/>
        <c:noMultiLvlLbl val="0"/>
      </c:catAx>
      <c:valAx>
        <c:axId val="50981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7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'363339'!$C$12:$C$13</c:f>
              <c:strCache>
                <c:ptCount val="2"/>
                <c:pt idx="0">
                  <c:v>Demanda máxima       (kW)</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numCache>
            </c:numRef>
          </c:val>
          <c:extLst>
            <c:ext xmlns:c16="http://schemas.microsoft.com/office/drawing/2014/chart" uri="{C3380CC4-5D6E-409C-BE32-E72D297353CC}">
              <c16:uniqueId val="{00000000-A520-495D-98CD-FB27F7352758}"/>
            </c:ext>
          </c:extLst>
        </c:ser>
        <c:dLbls>
          <c:showLegendKey val="0"/>
          <c:showVal val="0"/>
          <c:showCatName val="0"/>
          <c:showSerName val="0"/>
          <c:showPercent val="0"/>
          <c:showBubbleSize val="0"/>
        </c:dLbls>
        <c:gapWidth val="150"/>
        <c:overlap val="100"/>
        <c:axId val="509818688"/>
        <c:axId val="509819112"/>
      </c:barChart>
      <c:catAx>
        <c:axId val="50981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9112"/>
        <c:crosses val="autoZero"/>
        <c:auto val="1"/>
        <c:lblAlgn val="ctr"/>
        <c:lblOffset val="100"/>
        <c:noMultiLvlLbl val="0"/>
      </c:catAx>
      <c:valAx>
        <c:axId val="50981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'363339'!$D$12:$D$13</c:f>
              <c:strCache>
                <c:ptCount val="2"/>
                <c:pt idx="0">
                  <c:v>Importe             (¢)</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496473</c:v>
                </c:pt>
                <c:pt idx="1">
                  <c:v>772641</c:v>
                </c:pt>
                <c:pt idx="2">
                  <c:v>906230</c:v>
                </c:pt>
                <c:pt idx="3" formatCode="&quot;₡&quot;#,##0">
                  <c:v>1034924.36</c:v>
                </c:pt>
                <c:pt idx="4" formatCode="&quot;₡&quot;#,##0">
                  <c:v>1127396.77</c:v>
                </c:pt>
                <c:pt idx="5" formatCode="&quot;₡&quot;#,##0">
                  <c:v>1044433.23</c:v>
                </c:pt>
                <c:pt idx="6" formatCode="&quot;₡&quot;#,##0">
                  <c:v>653685.31999999995</c:v>
                </c:pt>
                <c:pt idx="7" formatCode="&quot;₡&quot;#,##0">
                  <c:v>1033583.12</c:v>
                </c:pt>
                <c:pt idx="8" formatCode="&quot;₡&quot;#,##0">
                  <c:v>1247252.94</c:v>
                </c:pt>
                <c:pt idx="9" formatCode="&quot;₡&quot;#,##0">
                  <c:v>1255704.2</c:v>
                </c:pt>
                <c:pt idx="10" formatCode="&quot;₡&quot;#,##0">
                  <c:v>1142865.9199999999</c:v>
                </c:pt>
                <c:pt idx="11" formatCode="&quot;₡&quot;#,##0">
                  <c:v>810518.95</c:v>
                </c:pt>
              </c:numCache>
            </c:numRef>
          </c:val>
          <c:extLst>
            <c:ext xmlns:c16="http://schemas.microsoft.com/office/drawing/2014/chart" uri="{C3380CC4-5D6E-409C-BE32-E72D297353CC}">
              <c16:uniqueId val="{00000000-B58C-498E-A7E9-FE3ACA32A5B9}"/>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'363339'!$G$13</c:f>
              <c:strCache>
                <c:ptCount val="1"/>
                <c:pt idx="0">
                  <c:v>Consumo de energía eléctrica por  empleado (kWh /Nº empleados)</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1.4902534761492914</c:v>
                </c:pt>
                <c:pt idx="1">
                  <c:v>2.248686048832413</c:v>
                </c:pt>
                <c:pt idx="2">
                  <c:v>2.7143902601290666</c:v>
                </c:pt>
                <c:pt idx="3">
                  <c:v>3.1268711329918166</c:v>
                </c:pt>
                <c:pt idx="4">
                  <c:v>3.6457986827223734</c:v>
                </c:pt>
                <c:pt idx="5">
                  <c:v>231.6175969662697</c:v>
                </c:pt>
                <c:pt idx="6">
                  <c:v>1.2445967105175113</c:v>
                </c:pt>
                <c:pt idx="7">
                  <c:v>2.1680071731595358</c:v>
                </c:pt>
                <c:pt idx="8">
                  <c:v>2.4570747962474742</c:v>
                </c:pt>
                <c:pt idx="9">
                  <c:v>2.7220534507447507</c:v>
                </c:pt>
                <c:pt idx="10">
                  <c:v>2.6979644821540889</c:v>
                </c:pt>
                <c:pt idx="11">
                  <c:v>1.7103167699369672</c:v>
                </c:pt>
              </c:numCache>
            </c:numRef>
          </c:val>
          <c:extLst>
            <c:ext xmlns:c16="http://schemas.microsoft.com/office/drawing/2014/chart" uri="{C3380CC4-5D6E-409C-BE32-E72D297353CC}">
              <c16:uniqueId val="{00000000-3EEF-4D35-8A2B-1E13EA0733DD}"/>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'363339'!$H$13</c:f>
              <c:strCache>
                <c:ptCount val="1"/>
                <c:pt idx="0">
                  <c:v>Consumo de energía eléctrica por área física        (kWh/ m2)</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97-406C-9FFB-8851F18211F9}"/>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228</c:v>
                </c:pt>
                <c:pt idx="1">
                  <c:v>1271</c:v>
                </c:pt>
                <c:pt idx="2">
                  <c:v>2153</c:v>
                </c:pt>
                <c:pt idx="3">
                  <c:v>2900</c:v>
                </c:pt>
                <c:pt idx="4">
                  <c:v>275</c:v>
                </c:pt>
                <c:pt idx="5">
                  <c:v>146</c:v>
                </c:pt>
                <c:pt idx="6">
                  <c:v>982</c:v>
                </c:pt>
                <c:pt idx="7">
                  <c:v>1945</c:v>
                </c:pt>
                <c:pt idx="8">
                  <c:v>535</c:v>
                </c:pt>
                <c:pt idx="9">
                  <c:v>1167</c:v>
                </c:pt>
                <c:pt idx="10">
                  <c:v>839</c:v>
                </c:pt>
                <c:pt idx="11">
                  <c:v>1124</c:v>
                </c:pt>
              </c:numCache>
            </c:numRef>
          </c:val>
          <c:extLst>
            <c:ext xmlns:c16="http://schemas.microsoft.com/office/drawing/2014/chart" uri="{C3380CC4-5D6E-409C-BE32-E72D297353CC}">
              <c16:uniqueId val="{00000000-793E-4786-B01E-AB151EDA3E5E}"/>
            </c:ext>
          </c:extLst>
        </c:ser>
        <c:dLbls>
          <c:showLegendKey val="0"/>
          <c:showVal val="0"/>
          <c:showCatName val="0"/>
          <c:showSerName val="0"/>
          <c:showPercent val="0"/>
          <c:showBubbleSize val="0"/>
        </c:dLbls>
        <c:gapWidth val="150"/>
        <c:overlap val="100"/>
        <c:axId val="513326440"/>
        <c:axId val="513326864"/>
      </c:barChart>
      <c:catAx>
        <c:axId val="513326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6864"/>
        <c:crosses val="autoZero"/>
        <c:auto val="1"/>
        <c:lblAlgn val="ctr"/>
        <c:lblOffset val="100"/>
        <c:noMultiLvlLbl val="0"/>
      </c:catAx>
      <c:valAx>
        <c:axId val="51332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6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numCache>
            </c:numRef>
          </c:val>
          <c:extLst>
            <c:ext xmlns:c16="http://schemas.microsoft.com/office/drawing/2014/chart" uri="{C3380CC4-5D6E-409C-BE32-E72D297353CC}">
              <c16:uniqueId val="{00000000-379B-4B9C-AA4F-DD82C4AF2E3D}"/>
            </c:ext>
          </c:extLst>
        </c:ser>
        <c:dLbls>
          <c:showLegendKey val="0"/>
          <c:showVal val="0"/>
          <c:showCatName val="0"/>
          <c:showSerName val="0"/>
          <c:showPercent val="0"/>
          <c:showBubbleSize val="0"/>
        </c:dLbls>
        <c:gapWidth val="150"/>
        <c:overlap val="100"/>
        <c:axId val="513327712"/>
        <c:axId val="513328136"/>
      </c:barChart>
      <c:catAx>
        <c:axId val="51332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8136"/>
        <c:crosses val="autoZero"/>
        <c:auto val="1"/>
        <c:lblAlgn val="ctr"/>
        <c:lblOffset val="100"/>
        <c:noMultiLvlLbl val="0"/>
      </c:catAx>
      <c:valAx>
        <c:axId val="513328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17034</c:v>
                </c:pt>
                <c:pt idx="1">
                  <c:v>100364</c:v>
                </c:pt>
                <c:pt idx="2">
                  <c:v>169496</c:v>
                </c:pt>
                <c:pt idx="3" formatCode="&quot;₡&quot;#,##0">
                  <c:v>245663</c:v>
                </c:pt>
                <c:pt idx="4" formatCode="&quot;₡&quot;#,##0">
                  <c:v>22001</c:v>
                </c:pt>
                <c:pt idx="5" formatCode="&quot;₡&quot;#,##0">
                  <c:v>11680</c:v>
                </c:pt>
                <c:pt idx="6" formatCode="&quot;₡&quot;#,##0">
                  <c:v>75467</c:v>
                </c:pt>
                <c:pt idx="7" formatCode="&quot;₡&quot;#,##0">
                  <c:v>139864</c:v>
                </c:pt>
                <c:pt idx="8" formatCode="&quot;₡&quot;#,##0">
                  <c:v>38534</c:v>
                </c:pt>
                <c:pt idx="9" formatCode="&quot;₡&quot;#,##0">
                  <c:v>80169</c:v>
                </c:pt>
                <c:pt idx="10" formatCode="&quot;₡&quot;#,##0">
                  <c:v>52518</c:v>
                </c:pt>
                <c:pt idx="11" formatCode="&quot;₡&quot;#,##0">
                  <c:v>70358</c:v>
                </c:pt>
              </c:numCache>
            </c:numRef>
          </c:val>
          <c:extLst>
            <c:ext xmlns:c16="http://schemas.microsoft.com/office/drawing/2014/chart" uri="{C3380CC4-5D6E-409C-BE32-E72D297353CC}">
              <c16:uniqueId val="{00000000-A524-4763-B1EB-1A60DEF452EE}"/>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5.0562171512208098E-2</c:v>
                </c:pt>
                <c:pt idx="1">
                  <c:v>0.28186192978954605</c:v>
                </c:pt>
                <c:pt idx="2">
                  <c:v>0.47745769853414055</c:v>
                </c:pt>
                <c:pt idx="3">
                  <c:v>0.64311533940966448</c:v>
                </c:pt>
                <c:pt idx="4">
                  <c:v>6.0985075288847487E-2</c:v>
                </c:pt>
                <c:pt idx="5">
                  <c:v>3.2377530880624485E-2</c:v>
                </c:pt>
                <c:pt idx="6">
                  <c:v>0.13141870642238668</c:v>
                </c:pt>
                <c:pt idx="7">
                  <c:v>0.26029468838242575</c:v>
                </c:pt>
                <c:pt idx="8">
                  <c:v>7.159776775557726E-2</c:v>
                </c:pt>
                <c:pt idx="9">
                  <c:v>0.15617681302945546</c:v>
                </c:pt>
                <c:pt idx="10">
                  <c:v>0.11228135915313893</c:v>
                </c:pt>
                <c:pt idx="11">
                  <c:v>0.15042222608835298</c:v>
                </c:pt>
              </c:numCache>
            </c:numRef>
          </c:val>
          <c:extLst>
            <c:ext xmlns:c16="http://schemas.microsoft.com/office/drawing/2014/chart" uri="{C3380CC4-5D6E-409C-BE32-E72D297353CC}">
              <c16:uniqueId val="{00000000-EAC9-419B-A158-466961C9A385}"/>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'363302'!$D$12:$D$13</c:f>
              <c:strCache>
                <c:ptCount val="2"/>
                <c:pt idx="0">
                  <c:v>Importe             (¢)</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'363302'!$D$14:$D$25</c:f>
              <c:numCache>
                <c:formatCode>"₡"#,##0;[Red]\-"₡"#,##0</c:formatCode>
                <c:ptCount val="12"/>
                <c:pt idx="0">
                  <c:v>30108</c:v>
                </c:pt>
                <c:pt idx="1">
                  <c:v>28506</c:v>
                </c:pt>
                <c:pt idx="2">
                  <c:v>27243</c:v>
                </c:pt>
                <c:pt idx="3" formatCode="&quot;₡&quot;#,##0">
                  <c:v>25527</c:v>
                </c:pt>
                <c:pt idx="4" formatCode="&quot;₡&quot;#,##0">
                  <c:v>28001</c:v>
                </c:pt>
                <c:pt idx="5" formatCode="&quot;₡&quot;#,##0">
                  <c:v>27921</c:v>
                </c:pt>
                <c:pt idx="6" formatCode="&quot;₡&quot;#,##0">
                  <c:v>29741</c:v>
                </c:pt>
                <c:pt idx="7" formatCode="&quot;₡&quot;#,##0">
                  <c:v>33348</c:v>
                </c:pt>
                <c:pt idx="8" formatCode="&quot;₡&quot;#,##0">
                  <c:v>36157</c:v>
                </c:pt>
                <c:pt idx="9" formatCode="&quot;₡&quot;#,##0">
                  <c:v>32013</c:v>
                </c:pt>
                <c:pt idx="10" formatCode="&quot;₡&quot;#,##0">
                  <c:v>28732</c:v>
                </c:pt>
                <c:pt idx="11" formatCode="&quot;₡&quot;#,##0">
                  <c:v>23473</c:v>
                </c:pt>
              </c:numCache>
            </c:numRef>
          </c:val>
          <c:extLst>
            <c:ext xmlns:c16="http://schemas.microsoft.com/office/drawing/2014/chart" uri="{C3380CC4-5D6E-409C-BE32-E72D297353CC}">
              <c16:uniqueId val="{00000000-01FD-4EDE-A151-782CF201A54E}"/>
            </c:ext>
          </c:extLst>
        </c:ser>
        <c:dLbls>
          <c:showLegendKey val="0"/>
          <c:showVal val="0"/>
          <c:showCatName val="0"/>
          <c:showSerName val="0"/>
          <c:showPercent val="0"/>
          <c:showBubbleSize val="0"/>
        </c:dLbls>
        <c:gapWidth val="150"/>
        <c:overlap val="100"/>
        <c:axId val="418188992"/>
        <c:axId val="418189416"/>
      </c:barChart>
      <c:catAx>
        <c:axId val="41818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89416"/>
        <c:crosses val="autoZero"/>
        <c:auto val="1"/>
        <c:lblAlgn val="ctr"/>
        <c:lblOffset val="100"/>
        <c:noMultiLvlLbl val="0"/>
      </c:catAx>
      <c:valAx>
        <c:axId val="41818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8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C82-4380-9A5F-3462209110F0}"/>
            </c:ext>
          </c:extLst>
        </c:ser>
        <c:dLbls>
          <c:showLegendKey val="0"/>
          <c:showVal val="0"/>
          <c:showCatName val="0"/>
          <c:showSerName val="0"/>
          <c:showPercent val="0"/>
          <c:showBubbleSize val="0"/>
        </c:dLbls>
        <c:gapWidth val="150"/>
        <c:overlap val="100"/>
        <c:axId val="489185992"/>
        <c:axId val="489186416"/>
      </c:barChart>
      <c:catAx>
        <c:axId val="489185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6416"/>
        <c:crosses val="autoZero"/>
        <c:auto val="1"/>
        <c:lblAlgn val="ctr"/>
        <c:lblOffset val="100"/>
        <c:noMultiLvlLbl val="0"/>
      </c:catAx>
      <c:valAx>
        <c:axId val="489186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5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81-45EA-BB48-26DC43C7E00D}"/>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2176</c:v>
                </c:pt>
                <c:pt idx="1">
                  <c:v>2848</c:v>
                </c:pt>
                <c:pt idx="2">
                  <c:v>3077</c:v>
                </c:pt>
                <c:pt idx="3">
                  <c:v>3305</c:v>
                </c:pt>
                <c:pt idx="4">
                  <c:v>3546</c:v>
                </c:pt>
                <c:pt idx="5">
                  <c:v>3282</c:v>
                </c:pt>
                <c:pt idx="6">
                  <c:v>2976</c:v>
                </c:pt>
                <c:pt idx="7">
                  <c:v>4102</c:v>
                </c:pt>
                <c:pt idx="8">
                  <c:v>4272</c:v>
                </c:pt>
                <c:pt idx="9">
                  <c:v>4751</c:v>
                </c:pt>
                <c:pt idx="10">
                  <c:v>4487</c:v>
                </c:pt>
                <c:pt idx="11">
                  <c:v>3527</c:v>
                </c:pt>
              </c:numCache>
            </c:numRef>
          </c:val>
          <c:extLst>
            <c:ext xmlns:c16="http://schemas.microsoft.com/office/drawing/2014/chart" uri="{C3380CC4-5D6E-409C-BE32-E72D297353CC}">
              <c16:uniqueId val="{00000000-32FC-48EF-87F1-96D95552D8B8}"/>
            </c:ext>
          </c:extLst>
        </c:ser>
        <c:dLbls>
          <c:showLegendKey val="0"/>
          <c:showVal val="0"/>
          <c:showCatName val="0"/>
          <c:showSerName val="0"/>
          <c:showPercent val="0"/>
          <c:showBubbleSize val="0"/>
        </c:dLbls>
        <c:gapWidth val="150"/>
        <c:overlap val="100"/>
        <c:axId val="513334072"/>
        <c:axId val="513334496"/>
      </c:barChart>
      <c:catAx>
        <c:axId val="51333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4496"/>
        <c:crosses val="autoZero"/>
        <c:auto val="1"/>
        <c:lblAlgn val="ctr"/>
        <c:lblOffset val="100"/>
        <c:noMultiLvlLbl val="0"/>
      </c:catAx>
      <c:valAx>
        <c:axId val="51333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numCache>
            </c:numRef>
          </c:val>
          <c:extLst>
            <c:ext xmlns:c16="http://schemas.microsoft.com/office/drawing/2014/chart" uri="{C3380CC4-5D6E-409C-BE32-E72D297353CC}">
              <c16:uniqueId val="{00000000-74D7-434E-B72B-505434AF5A71}"/>
            </c:ext>
          </c:extLst>
        </c:ser>
        <c:dLbls>
          <c:showLegendKey val="0"/>
          <c:showVal val="0"/>
          <c:showCatName val="0"/>
          <c:showSerName val="0"/>
          <c:showPercent val="0"/>
          <c:showBubbleSize val="0"/>
        </c:dLbls>
        <c:gapWidth val="150"/>
        <c:overlap val="100"/>
        <c:axId val="513335344"/>
        <c:axId val="513335768"/>
      </c:barChart>
      <c:catAx>
        <c:axId val="51333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5768"/>
        <c:crosses val="autoZero"/>
        <c:auto val="1"/>
        <c:lblAlgn val="ctr"/>
        <c:lblOffset val="100"/>
        <c:noMultiLvlLbl val="0"/>
      </c:catAx>
      <c:valAx>
        <c:axId val="51333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165519</c:v>
                </c:pt>
                <c:pt idx="1">
                  <c:v>223490</c:v>
                </c:pt>
                <c:pt idx="2">
                  <c:v>241280</c:v>
                </c:pt>
                <c:pt idx="3" formatCode="&quot;₡&quot;#,##0">
                  <c:v>260969.72</c:v>
                </c:pt>
                <c:pt idx="4" formatCode="&quot;₡&quot;#,##0">
                  <c:v>281363.78000000003</c:v>
                </c:pt>
                <c:pt idx="5" formatCode="&quot;₡&quot;#,##0">
                  <c:v>260584.76</c:v>
                </c:pt>
                <c:pt idx="6" formatCode="&quot;₡&quot;#,##0">
                  <c:v>221578.53</c:v>
                </c:pt>
                <c:pt idx="7" formatCode="&quot;₡&quot;#,##0">
                  <c:v>292712.17</c:v>
                </c:pt>
                <c:pt idx="8" formatCode="&quot;₡&quot;#,##0">
                  <c:v>304758.57</c:v>
                </c:pt>
                <c:pt idx="9" formatCode="&quot;₡&quot;#,##0">
                  <c:v>337213.06</c:v>
                </c:pt>
                <c:pt idx="10" formatCode="&quot;₡&quot;#,##0">
                  <c:v>307237.81</c:v>
                </c:pt>
                <c:pt idx="11" formatCode="&quot;₡&quot;#,##0">
                  <c:v>231364.66</c:v>
                </c:pt>
              </c:numCache>
            </c:numRef>
          </c:val>
          <c:extLst>
            <c:ext xmlns:c16="http://schemas.microsoft.com/office/drawing/2014/chart" uri="{C3380CC4-5D6E-409C-BE32-E72D297353CC}">
              <c16:uniqueId val="{00000000-5695-4699-860E-F99747C7A9CD}"/>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0.48255826846738958</c:v>
                </c:pt>
                <c:pt idx="1">
                  <c:v>0.63158361608231872</c:v>
                </c:pt>
                <c:pt idx="2">
                  <c:v>0.6823675515046681</c:v>
                </c:pt>
                <c:pt idx="3">
                  <c:v>0.7329297230168762</c:v>
                </c:pt>
                <c:pt idx="4">
                  <c:v>0.78637482536092074</c:v>
                </c:pt>
                <c:pt idx="5">
                  <c:v>0.72782915308362717</c:v>
                </c:pt>
                <c:pt idx="6">
                  <c:v>0.39827094736560364</c:v>
                </c:pt>
                <c:pt idx="7">
                  <c:v>0.54896082866051954</c:v>
                </c:pt>
                <c:pt idx="8">
                  <c:v>0.57171152121836644</c:v>
                </c:pt>
                <c:pt idx="9">
                  <c:v>0.63581494319018239</c:v>
                </c:pt>
                <c:pt idx="10">
                  <c:v>0.60048445592387889</c:v>
                </c:pt>
                <c:pt idx="11">
                  <c:v>0.47200995677368413</c:v>
                </c:pt>
              </c:numCache>
            </c:numRef>
          </c:val>
          <c:extLst>
            <c:ext xmlns:c16="http://schemas.microsoft.com/office/drawing/2014/chart" uri="{C3380CC4-5D6E-409C-BE32-E72D297353CC}">
              <c16:uniqueId val="{00000000-899C-4DBD-89BE-5BDB2A606379}"/>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F36-4598-9759-11C85DF6BF18}"/>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100100</c:v>
                </c:pt>
                <c:pt idx="1">
                  <c:v>156100</c:v>
                </c:pt>
                <c:pt idx="2">
                  <c:v>139300</c:v>
                </c:pt>
                <c:pt idx="3">
                  <c:v>166600</c:v>
                </c:pt>
                <c:pt idx="4">
                  <c:v>187600</c:v>
                </c:pt>
                <c:pt idx="5">
                  <c:v>183400</c:v>
                </c:pt>
                <c:pt idx="6">
                  <c:v>161000</c:v>
                </c:pt>
                <c:pt idx="7">
                  <c:v>186200</c:v>
                </c:pt>
                <c:pt idx="8">
                  <c:v>193200</c:v>
                </c:pt>
                <c:pt idx="9">
                  <c:v>259700</c:v>
                </c:pt>
                <c:pt idx="10">
                  <c:v>151200</c:v>
                </c:pt>
                <c:pt idx="11">
                  <c:v>185500</c:v>
                </c:pt>
              </c:numCache>
            </c:numRef>
          </c:val>
          <c:extLst>
            <c:ext xmlns:c16="http://schemas.microsoft.com/office/drawing/2014/chart" uri="{C3380CC4-5D6E-409C-BE32-E72D297353CC}">
              <c16:uniqueId val="{00000000-E502-4F34-9B28-F14E1DD8D5F6}"/>
            </c:ext>
          </c:extLst>
        </c:ser>
        <c:dLbls>
          <c:showLegendKey val="0"/>
          <c:showVal val="0"/>
          <c:showCatName val="0"/>
          <c:showSerName val="0"/>
          <c:showPercent val="0"/>
          <c:showBubbleSize val="0"/>
        </c:dLbls>
        <c:gapWidth val="150"/>
        <c:overlap val="100"/>
        <c:axId val="513341704"/>
        <c:axId val="513342128"/>
      </c:barChart>
      <c:catAx>
        <c:axId val="51334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128"/>
        <c:crosses val="autoZero"/>
        <c:auto val="1"/>
        <c:lblAlgn val="ctr"/>
        <c:lblOffset val="100"/>
        <c:noMultiLvlLbl val="0"/>
      </c:catAx>
      <c:valAx>
        <c:axId val="51334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numCache>
            </c:numRef>
          </c:val>
          <c:extLst>
            <c:ext xmlns:c16="http://schemas.microsoft.com/office/drawing/2014/chart" uri="{C3380CC4-5D6E-409C-BE32-E72D297353CC}">
              <c16:uniqueId val="{00000000-F207-4F73-A307-5EB4CCB846E1}"/>
            </c:ext>
          </c:extLst>
        </c:ser>
        <c:dLbls>
          <c:showLegendKey val="0"/>
          <c:showVal val="0"/>
          <c:showCatName val="0"/>
          <c:showSerName val="0"/>
          <c:showPercent val="0"/>
          <c:showBubbleSize val="0"/>
        </c:dLbls>
        <c:gapWidth val="150"/>
        <c:overlap val="100"/>
        <c:axId val="513342552"/>
        <c:axId val="513342976"/>
      </c:barChart>
      <c:catAx>
        <c:axId val="51334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976"/>
        <c:crosses val="autoZero"/>
        <c:auto val="1"/>
        <c:lblAlgn val="ctr"/>
        <c:lblOffset val="100"/>
        <c:noMultiLvlLbl val="0"/>
      </c:catAx>
      <c:valAx>
        <c:axId val="51334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6071005</c:v>
                </c:pt>
                <c:pt idx="1">
                  <c:v>9148725</c:v>
                </c:pt>
                <c:pt idx="2">
                  <c:v>8683274</c:v>
                </c:pt>
                <c:pt idx="3" formatCode="&quot;₡&quot;#,##0">
                  <c:v>10223100.42</c:v>
                </c:pt>
                <c:pt idx="4" formatCode="&quot;₡&quot;#,##0">
                  <c:v>11782125.369999999</c:v>
                </c:pt>
                <c:pt idx="5" formatCode="&quot;₡&quot;#,##0">
                  <c:v>11751752.34</c:v>
                </c:pt>
                <c:pt idx="6" formatCode="&quot;₡&quot;#,##0">
                  <c:v>9483812.5800000001</c:v>
                </c:pt>
                <c:pt idx="7" formatCode="&quot;₡&quot;#,##0">
                  <c:v>10931373.07</c:v>
                </c:pt>
                <c:pt idx="8" formatCode="&quot;₡&quot;#,##0">
                  <c:v>11051762.210000001</c:v>
                </c:pt>
                <c:pt idx="9" formatCode="&quot;₡&quot;#,##0">
                  <c:v>12593455.060000001</c:v>
                </c:pt>
                <c:pt idx="10" formatCode="&quot;₡&quot;#,##0">
                  <c:v>8103012.71</c:v>
                </c:pt>
                <c:pt idx="11" formatCode="&quot;₡&quot;#,##0">
                  <c:v>9210072.6799999997</c:v>
                </c:pt>
              </c:numCache>
            </c:numRef>
          </c:val>
          <c:extLst>
            <c:ext xmlns:c16="http://schemas.microsoft.com/office/drawing/2014/chart" uri="{C3380CC4-5D6E-409C-BE32-E72D297353CC}">
              <c16:uniqueId val="{00000000-DFA0-4A1F-99F8-98FE9F82C842}"/>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22.198567405140487</c:v>
                </c:pt>
                <c:pt idx="1">
                  <c:v>34.617346373051248</c:v>
                </c:pt>
                <c:pt idx="2">
                  <c:v>30.891712682678019</c:v>
                </c:pt>
                <c:pt idx="3">
                  <c:v>36.945867429534516</c:v>
                </c:pt>
                <c:pt idx="4">
                  <c:v>41.602909542501052</c:v>
                </c:pt>
                <c:pt idx="5">
                  <c:v>40.671501119907745</c:v>
                </c:pt>
                <c:pt idx="6">
                  <c:v>21.546244128313905</c:v>
                </c:pt>
                <c:pt idx="7">
                  <c:v>24.918699731006516</c:v>
                </c:pt>
                <c:pt idx="8">
                  <c:v>25.855492953976686</c:v>
                </c:pt>
                <c:pt idx="9">
                  <c:v>34.755028572193297</c:v>
                </c:pt>
                <c:pt idx="10">
                  <c:v>20.234733616155669</c:v>
                </c:pt>
                <c:pt idx="11">
                  <c:v>24.825020408709499</c:v>
                </c:pt>
              </c:numCache>
            </c:numRef>
          </c:val>
          <c:extLst>
            <c:ext xmlns:c16="http://schemas.microsoft.com/office/drawing/2014/chart" uri="{C3380CC4-5D6E-409C-BE32-E72D297353CC}">
              <c16:uniqueId val="{00000000-D292-4E4A-B850-9CB1DF36D048}"/>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100100</c:v>
                </c:pt>
                <c:pt idx="1">
                  <c:v>156100</c:v>
                </c:pt>
                <c:pt idx="2">
                  <c:v>139300</c:v>
                </c:pt>
                <c:pt idx="3">
                  <c:v>166600</c:v>
                </c:pt>
                <c:pt idx="4">
                  <c:v>187600</c:v>
                </c:pt>
                <c:pt idx="5">
                  <c:v>183400</c:v>
                </c:pt>
                <c:pt idx="6">
                  <c:v>161000</c:v>
                </c:pt>
                <c:pt idx="7">
                  <c:v>186200</c:v>
                </c:pt>
                <c:pt idx="8">
                  <c:v>193200</c:v>
                </c:pt>
                <c:pt idx="9">
                  <c:v>259700</c:v>
                </c:pt>
                <c:pt idx="10">
                  <c:v>151200</c:v>
                </c:pt>
                <c:pt idx="11">
                  <c:v>185500</c:v>
                </c:pt>
              </c:numCache>
            </c:numRef>
          </c:val>
          <c:extLst>
            <c:ext xmlns:c16="http://schemas.microsoft.com/office/drawing/2014/chart" uri="{C3380CC4-5D6E-409C-BE32-E72D297353CC}">
              <c16:uniqueId val="{00000000-2B70-4BAA-AEB3-C023EDBFD6D5}"/>
            </c:ext>
          </c:extLst>
        </c:ser>
        <c:dLbls>
          <c:showLegendKey val="0"/>
          <c:showVal val="0"/>
          <c:showCatName val="0"/>
          <c:showSerName val="0"/>
          <c:showPercent val="0"/>
          <c:showBubbleSize val="0"/>
        </c:dLbls>
        <c:gapWidth val="150"/>
        <c:overlap val="100"/>
        <c:axId val="489188112"/>
        <c:axId val="489188536"/>
      </c:barChart>
      <c:catAx>
        <c:axId val="489188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8536"/>
        <c:crosses val="autoZero"/>
        <c:auto val="1"/>
        <c:lblAlgn val="ctr"/>
        <c:lblOffset val="100"/>
        <c:noMultiLvlLbl val="0"/>
      </c:catAx>
      <c:valAx>
        <c:axId val="489188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8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71-4C58-A4EA-8021E7A68386}"/>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145</c:v>
                </c:pt>
                <c:pt idx="1">
                  <c:v>147</c:v>
                </c:pt>
                <c:pt idx="2">
                  <c:v>124</c:v>
                </c:pt>
                <c:pt idx="3">
                  <c:v>102</c:v>
                </c:pt>
                <c:pt idx="4">
                  <c:v>144</c:v>
                </c:pt>
                <c:pt idx="5">
                  <c:v>165</c:v>
                </c:pt>
                <c:pt idx="6">
                  <c:v>140</c:v>
                </c:pt>
                <c:pt idx="7">
                  <c:v>166</c:v>
                </c:pt>
                <c:pt idx="8">
                  <c:v>165</c:v>
                </c:pt>
                <c:pt idx="9">
                  <c:v>216</c:v>
                </c:pt>
                <c:pt idx="10">
                  <c:v>172</c:v>
                </c:pt>
                <c:pt idx="11">
                  <c:v>155</c:v>
                </c:pt>
              </c:numCache>
            </c:numRef>
          </c:val>
          <c:extLst>
            <c:ext xmlns:c16="http://schemas.microsoft.com/office/drawing/2014/chart" uri="{C3380CC4-5D6E-409C-BE32-E72D297353CC}">
              <c16:uniqueId val="{00000000-BB36-4CB7-9019-A4D3FFB13D9C}"/>
            </c:ext>
          </c:extLst>
        </c:ser>
        <c:dLbls>
          <c:showLegendKey val="0"/>
          <c:showVal val="0"/>
          <c:showCatName val="0"/>
          <c:showSerName val="0"/>
          <c:showPercent val="0"/>
          <c:showBubbleSize val="0"/>
        </c:dLbls>
        <c:gapWidth val="150"/>
        <c:overlap val="100"/>
        <c:axId val="513348912"/>
        <c:axId val="513349336"/>
      </c:barChart>
      <c:catAx>
        <c:axId val="513348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9336"/>
        <c:crosses val="autoZero"/>
        <c:auto val="1"/>
        <c:lblAlgn val="ctr"/>
        <c:lblOffset val="100"/>
        <c:noMultiLvlLbl val="0"/>
      </c:catAx>
      <c:valAx>
        <c:axId val="513349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8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numCache>
            </c:numRef>
          </c:val>
          <c:extLst>
            <c:ext xmlns:c16="http://schemas.microsoft.com/office/drawing/2014/chart" uri="{C3380CC4-5D6E-409C-BE32-E72D297353CC}">
              <c16:uniqueId val="{00000000-F40B-4305-A8DC-EC0D40823B6C}"/>
            </c:ext>
          </c:extLst>
        </c:ser>
        <c:dLbls>
          <c:showLegendKey val="0"/>
          <c:showVal val="0"/>
          <c:showCatName val="0"/>
          <c:showSerName val="0"/>
          <c:showPercent val="0"/>
          <c:showBubbleSize val="0"/>
        </c:dLbls>
        <c:gapWidth val="150"/>
        <c:overlap val="100"/>
        <c:axId val="513350184"/>
        <c:axId val="513350608"/>
      </c:barChart>
      <c:catAx>
        <c:axId val="513350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0608"/>
        <c:crosses val="autoZero"/>
        <c:auto val="1"/>
        <c:lblAlgn val="ctr"/>
        <c:lblOffset val="100"/>
        <c:noMultiLvlLbl val="0"/>
      </c:catAx>
      <c:valAx>
        <c:axId val="51335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0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"₡"#,##0;[Red]\-"₡"#,##0</c:formatCode>
                <c:ptCount val="12"/>
                <c:pt idx="0">
                  <c:v>10833</c:v>
                </c:pt>
                <c:pt idx="1">
                  <c:v>11608</c:v>
                </c:pt>
                <c:pt idx="2">
                  <c:v>9792</c:v>
                </c:pt>
                <c:pt idx="3" formatCode="&quot;₡&quot;#,##0">
                  <c:v>8086</c:v>
                </c:pt>
                <c:pt idx="4" formatCode="&quot;₡&quot;#,##0">
                  <c:v>11520</c:v>
                </c:pt>
                <c:pt idx="5" formatCode="&quot;₡&quot;#,##0">
                  <c:v>13200</c:v>
                </c:pt>
                <c:pt idx="6" formatCode="&quot;₡&quot;#,##0">
                  <c:v>10759</c:v>
                </c:pt>
                <c:pt idx="7" formatCode="&quot;₡&quot;#,##0">
                  <c:v>11956</c:v>
                </c:pt>
                <c:pt idx="8" formatCode="&quot;₡&quot;#,##0">
                  <c:v>11884</c:v>
                </c:pt>
                <c:pt idx="9" formatCode="&quot;₡&quot;#,##0">
                  <c:v>14838</c:v>
                </c:pt>
                <c:pt idx="10" formatCode="&quot;₡&quot;#,##0">
                  <c:v>10766</c:v>
                </c:pt>
                <c:pt idx="11" formatCode="&quot;₡&quot;#,##0">
                  <c:v>9702</c:v>
                </c:pt>
              </c:numCache>
            </c:numRef>
          </c:val>
          <c:extLst>
            <c:ext xmlns:c16="http://schemas.microsoft.com/office/drawing/2014/chart" uri="{C3380CC4-5D6E-409C-BE32-E72D297353CC}">
              <c16:uniqueId val="{00000000-4FAE-4A0E-A8FC-1D878A4DADD3}"/>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3.2155766970483224E-2</c:v>
                </c:pt>
                <c:pt idx="1">
                  <c:v>3.2599294790765752E-2</c:v>
                </c:pt>
                <c:pt idx="2">
                  <c:v>2.7498724857516688E-2</c:v>
                </c:pt>
                <c:pt idx="3">
                  <c:v>2.2619918834408888E-2</c:v>
                </c:pt>
                <c:pt idx="4">
                  <c:v>3.1934003060341956E-2</c:v>
                </c:pt>
                <c:pt idx="5">
                  <c:v>3.6591045173308495E-2</c:v>
                </c:pt>
                <c:pt idx="6">
                  <c:v>1.8735864459403395E-2</c:v>
                </c:pt>
                <c:pt idx="7">
                  <c:v>2.2215382144721171E-2</c:v>
                </c:pt>
                <c:pt idx="8">
                  <c:v>2.2081554541439716E-2</c:v>
                </c:pt>
                <c:pt idx="9">
                  <c:v>2.8906762308793812E-2</c:v>
                </c:pt>
                <c:pt idx="10">
                  <c:v>2.3018347764409888E-2</c:v>
                </c:pt>
                <c:pt idx="11">
                  <c:v>2.0743278508625188E-2</c:v>
                </c:pt>
              </c:numCache>
            </c:numRef>
          </c:val>
          <c:extLst>
            <c:ext xmlns:c16="http://schemas.microsoft.com/office/drawing/2014/chart" uri="{C3380CC4-5D6E-409C-BE32-E72D297353CC}">
              <c16:uniqueId val="{00000000-9194-4AB9-B611-F7DFD39A8CAD}"/>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EC-49F7-820B-1F99A11B1443}"/>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718</c:v>
                </c:pt>
                <c:pt idx="2">
                  <c:v>807</c:v>
                </c:pt>
                <c:pt idx="3">
                  <c:v>935</c:v>
                </c:pt>
                <c:pt idx="4">
                  <c:v>1072</c:v>
                </c:pt>
                <c:pt idx="5">
                  <c:v>1137</c:v>
                </c:pt>
                <c:pt idx="6">
                  <c:v>1193</c:v>
                </c:pt>
                <c:pt idx="7">
                  <c:v>1060</c:v>
                </c:pt>
                <c:pt idx="8">
                  <c:v>1035</c:v>
                </c:pt>
                <c:pt idx="9">
                  <c:v>1049</c:v>
                </c:pt>
                <c:pt idx="10">
                  <c:v>1326</c:v>
                </c:pt>
                <c:pt idx="11">
                  <c:v>1114</c:v>
                </c:pt>
                <c:pt idx="12">
                  <c:v>1031</c:v>
                </c:pt>
              </c:numCache>
            </c:numRef>
          </c:val>
          <c:extLst>
            <c:ext xmlns:c16="http://schemas.microsoft.com/office/drawing/2014/chart" uri="{C3380CC4-5D6E-409C-BE32-E72D297353CC}">
              <c16:uniqueId val="{00000000-2ED8-4738-8F9A-226B1F13C87F}"/>
            </c:ext>
          </c:extLst>
        </c:ser>
        <c:dLbls>
          <c:showLegendKey val="0"/>
          <c:showVal val="0"/>
          <c:showCatName val="0"/>
          <c:showSerName val="0"/>
          <c:showPercent val="0"/>
          <c:showBubbleSize val="0"/>
        </c:dLbls>
        <c:gapWidth val="150"/>
        <c:overlap val="100"/>
        <c:axId val="513356120"/>
        <c:axId val="513356544"/>
      </c:barChart>
      <c:catAx>
        <c:axId val="513356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6544"/>
        <c:crosses val="autoZero"/>
        <c:auto val="1"/>
        <c:lblAlgn val="ctr"/>
        <c:lblOffset val="100"/>
        <c:noMultiLvlLbl val="0"/>
      </c:catAx>
      <c:valAx>
        <c:axId val="51335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6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numCache>
            </c:numRef>
          </c:val>
          <c:extLst>
            <c:ext xmlns:c16="http://schemas.microsoft.com/office/drawing/2014/chart" uri="{C3380CC4-5D6E-409C-BE32-E72D297353CC}">
              <c16:uniqueId val="{00000000-538B-43D9-90A5-2FF3CF078490}"/>
            </c:ext>
          </c:extLst>
        </c:ser>
        <c:dLbls>
          <c:showLegendKey val="0"/>
          <c:showVal val="0"/>
          <c:showCatName val="0"/>
          <c:showSerName val="0"/>
          <c:showPercent val="0"/>
          <c:showBubbleSize val="0"/>
        </c:dLbls>
        <c:gapWidth val="150"/>
        <c:overlap val="100"/>
        <c:axId val="513357392"/>
        <c:axId val="513357816"/>
      </c:barChart>
      <c:catAx>
        <c:axId val="513357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7816"/>
        <c:crosses val="autoZero"/>
        <c:auto val="1"/>
        <c:lblAlgn val="ctr"/>
        <c:lblOffset val="100"/>
        <c:noMultiLvlLbl val="0"/>
      </c:catAx>
      <c:valAx>
        <c:axId val="513357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7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53642</c:v>
                </c:pt>
                <c:pt idx="1">
                  <c:v>63724</c:v>
                </c:pt>
                <c:pt idx="2">
                  <c:v>73832</c:v>
                </c:pt>
                <c:pt idx="3" formatCode="&quot;₡&quot;#,##0">
                  <c:v>84984</c:v>
                </c:pt>
                <c:pt idx="4" formatCode="&quot;₡&quot;#,##0">
                  <c:v>90962</c:v>
                </c:pt>
                <c:pt idx="5" formatCode="&quot;₡&quot;#,##0">
                  <c:v>95442</c:v>
                </c:pt>
                <c:pt idx="6" formatCode="&quot;₡&quot;#,##0">
                  <c:v>81462</c:v>
                </c:pt>
                <c:pt idx="7" formatCode="&quot;₡&quot;#,##0">
                  <c:v>74547</c:v>
                </c:pt>
                <c:pt idx="8" formatCode="&quot;₡&quot;#,##0">
                  <c:v>75556</c:v>
                </c:pt>
                <c:pt idx="9" formatCode="&quot;₡&quot;#,##0">
                  <c:v>91092</c:v>
                </c:pt>
                <c:pt idx="10" formatCode="&quot;₡&quot;#,##0">
                  <c:v>69732</c:v>
                </c:pt>
                <c:pt idx="11" formatCode="&quot;₡&quot;#,##0">
                  <c:v>64536</c:v>
                </c:pt>
              </c:numCache>
            </c:numRef>
          </c:val>
          <c:extLst>
            <c:ext xmlns:c16="http://schemas.microsoft.com/office/drawing/2014/chart" uri="{C3380CC4-5D6E-409C-BE32-E72D297353CC}">
              <c16:uniqueId val="{00000000-A80E-48E9-88E0-3A263DD7E79B}"/>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0.15922648748142726</c:v>
                </c:pt>
                <c:pt idx="1">
                  <c:v>0.17896347548399974</c:v>
                </c:pt>
                <c:pt idx="2">
                  <c:v>0.20734925598208145</c:v>
                </c:pt>
                <c:pt idx="3">
                  <c:v>0.23773091167143459</c:v>
                </c:pt>
                <c:pt idx="4">
                  <c:v>0.2521455658306167</c:v>
                </c:pt>
                <c:pt idx="5">
                  <c:v>0.26456434479852747</c:v>
                </c:pt>
                <c:pt idx="6">
                  <c:v>0.14185725947833999</c:v>
                </c:pt>
                <c:pt idx="7">
                  <c:v>0.13851156939630369</c:v>
                </c:pt>
                <c:pt idx="8">
                  <c:v>0.14038515584224401</c:v>
                </c:pt>
                <c:pt idx="9">
                  <c:v>0.17745540195120646</c:v>
                </c:pt>
                <c:pt idx="10">
                  <c:v>0.14908395005553846</c:v>
                </c:pt>
                <c:pt idx="11">
                  <c:v>0.13797625898317786</c:v>
                </c:pt>
              </c:numCache>
            </c:numRef>
          </c:val>
          <c:extLst>
            <c:ext xmlns:c16="http://schemas.microsoft.com/office/drawing/2014/chart" uri="{C3380CC4-5D6E-409C-BE32-E72D297353CC}">
              <c16:uniqueId val="{00000000-EFAB-41FF-927D-BB940293C3FD}"/>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numCache>
            </c:numRef>
          </c:val>
          <c:extLst>
            <c:ext xmlns:c16="http://schemas.microsoft.com/office/drawing/2014/chart" uri="{C3380CC4-5D6E-409C-BE32-E72D297353CC}">
              <c16:uniqueId val="{00000000-5CC8-4595-8D31-C666B54B2BF0}"/>
            </c:ext>
          </c:extLst>
        </c:ser>
        <c:dLbls>
          <c:showLegendKey val="0"/>
          <c:showVal val="0"/>
          <c:showCatName val="0"/>
          <c:showSerName val="0"/>
          <c:showPercent val="0"/>
          <c:showBubbleSize val="0"/>
        </c:dLbls>
        <c:gapWidth val="150"/>
        <c:overlap val="100"/>
        <c:axId val="418148712"/>
        <c:axId val="418148288"/>
      </c:barChart>
      <c:catAx>
        <c:axId val="41814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48288"/>
        <c:crosses val="autoZero"/>
        <c:auto val="1"/>
        <c:lblAlgn val="ctr"/>
        <c:lblOffset val="100"/>
        <c:noMultiLvlLbl val="0"/>
      </c:catAx>
      <c:valAx>
        <c:axId val="41814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C42-4ADC-A165-D6EC9A6F55AF}"/>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'294212'!$B$14:$B$25</c:f>
              <c:numCache>
                <c:formatCode>General</c:formatCode>
                <c:ptCount val="12"/>
                <c:pt idx="0">
                  <c:v>2400</c:v>
                </c:pt>
                <c:pt idx="1">
                  <c:v>3280</c:v>
                </c:pt>
                <c:pt idx="2">
                  <c:v>3760</c:v>
                </c:pt>
                <c:pt idx="3">
                  <c:v>3440</c:v>
                </c:pt>
                <c:pt idx="4">
                  <c:v>3920</c:v>
                </c:pt>
                <c:pt idx="5">
                  <c:v>4080</c:v>
                </c:pt>
                <c:pt idx="6">
                  <c:v>3200</c:v>
                </c:pt>
                <c:pt idx="7">
                  <c:v>3440</c:v>
                </c:pt>
                <c:pt idx="8">
                  <c:v>4400</c:v>
                </c:pt>
                <c:pt idx="9">
                  <c:v>3840</c:v>
                </c:pt>
                <c:pt idx="10">
                  <c:v>4320</c:v>
                </c:pt>
                <c:pt idx="11">
                  <c:v>4640</c:v>
                </c:pt>
              </c:numCache>
            </c:numRef>
          </c:val>
          <c:extLst>
            <c:ext xmlns:c16="http://schemas.microsoft.com/office/drawing/2014/chart" uri="{C3380CC4-5D6E-409C-BE32-E72D297353CC}">
              <c16:uniqueId val="{00000000-9A7A-4765-B97F-113D954ABBE6}"/>
            </c:ext>
          </c:extLst>
        </c:ser>
        <c:dLbls>
          <c:showLegendKey val="0"/>
          <c:showVal val="0"/>
          <c:showCatName val="0"/>
          <c:showSerName val="0"/>
          <c:showPercent val="0"/>
          <c:showBubbleSize val="0"/>
        </c:dLbls>
        <c:gapWidth val="150"/>
        <c:overlap val="100"/>
        <c:axId val="513363752"/>
        <c:axId val="513364176"/>
      </c:barChart>
      <c:catAx>
        <c:axId val="51336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4176"/>
        <c:crosses val="autoZero"/>
        <c:auto val="1"/>
        <c:lblAlgn val="ctr"/>
        <c:lblOffset val="100"/>
        <c:noMultiLvlLbl val="0"/>
      </c:catAx>
      <c:valAx>
        <c:axId val="51336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'294212'!$C$14:$C$25</c:f>
              <c:numCache>
                <c:formatCode>General</c:formatCode>
                <c:ptCount val="12"/>
              </c:numCache>
            </c:numRef>
          </c:val>
          <c:extLst>
            <c:ext xmlns:c16="http://schemas.microsoft.com/office/drawing/2014/chart" uri="{C3380CC4-5D6E-409C-BE32-E72D297353CC}">
              <c16:uniqueId val="{00000000-476A-4C89-A80C-944D4DF0D07B}"/>
            </c:ext>
          </c:extLst>
        </c:ser>
        <c:dLbls>
          <c:showLegendKey val="0"/>
          <c:showVal val="0"/>
          <c:showCatName val="0"/>
          <c:showSerName val="0"/>
          <c:showPercent val="0"/>
          <c:showBubbleSize val="0"/>
        </c:dLbls>
        <c:gapWidth val="150"/>
        <c:overlap val="100"/>
        <c:axId val="513365024"/>
        <c:axId val="513365448"/>
      </c:barChart>
      <c:catAx>
        <c:axId val="513365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5448"/>
        <c:crosses val="autoZero"/>
        <c:auto val="1"/>
        <c:lblAlgn val="ctr"/>
        <c:lblOffset val="100"/>
        <c:noMultiLvlLbl val="0"/>
      </c:catAx>
      <c:valAx>
        <c:axId val="513365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5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'294212'!$D$14:$D$25</c:f>
              <c:numCache>
                <c:formatCode>"₡"#,##0;[Red]\-"₡"#,##0</c:formatCode>
                <c:ptCount val="12"/>
                <c:pt idx="0">
                  <c:v>183687</c:v>
                </c:pt>
                <c:pt idx="1">
                  <c:v>306007</c:v>
                </c:pt>
                <c:pt idx="2">
                  <c:v>437285</c:v>
                </c:pt>
                <c:pt idx="3" formatCode="&quot;₡&quot;#,##0">
                  <c:v>518461.87</c:v>
                </c:pt>
                <c:pt idx="4" formatCode="&quot;₡&quot;#,##0">
                  <c:v>502693.94</c:v>
                </c:pt>
                <c:pt idx="5" formatCode="&quot;₡&quot;#,##0">
                  <c:v>544935.87</c:v>
                </c:pt>
                <c:pt idx="6" formatCode="&quot;₡&quot;#,##0">
                  <c:v>424217.87</c:v>
                </c:pt>
                <c:pt idx="7" formatCode="&quot;₡&quot;#,##0">
                  <c:v>360873.22</c:v>
                </c:pt>
                <c:pt idx="8" formatCode="&quot;₡&quot;#,##0">
                  <c:v>471016.92</c:v>
                </c:pt>
                <c:pt idx="9" formatCode="&quot;₡&quot;#,##0">
                  <c:v>341218.76</c:v>
                </c:pt>
                <c:pt idx="10" formatCode="&quot;₡&quot;#,##0">
                  <c:v>418962.18</c:v>
                </c:pt>
                <c:pt idx="11" formatCode="&quot;₡&quot;#,##0">
                  <c:v>396931.32</c:v>
                </c:pt>
              </c:numCache>
            </c:numRef>
          </c:val>
          <c:extLst>
            <c:ext xmlns:c16="http://schemas.microsoft.com/office/drawing/2014/chart" uri="{C3380CC4-5D6E-409C-BE32-E72D297353CC}">
              <c16:uniqueId val="{00000000-093B-4841-A7A5-5EB5F5187A1D}"/>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'294212'!$G$14:$G$25</c:f>
              <c:numCache>
                <c:formatCode>0.00</c:formatCode>
                <c:ptCount val="12"/>
                <c:pt idx="0">
                  <c:v>0.53223338433903267</c:v>
                </c:pt>
                <c:pt idx="1">
                  <c:v>0.7273856252633446</c:v>
                </c:pt>
                <c:pt idx="2">
                  <c:v>0.83383230213115112</c:v>
                </c:pt>
                <c:pt idx="3">
                  <c:v>0.76286785088594677</c:v>
                </c:pt>
                <c:pt idx="4">
                  <c:v>0.86931452775375329</c:v>
                </c:pt>
                <c:pt idx="5">
                  <c:v>0.90479675337635546</c:v>
                </c:pt>
                <c:pt idx="6">
                  <c:v>0.42824833050064903</c:v>
                </c:pt>
                <c:pt idx="7">
                  <c:v>0.46036695528819771</c:v>
                </c:pt>
                <c:pt idx="8">
                  <c:v>0.58884145443839242</c:v>
                </c:pt>
                <c:pt idx="9">
                  <c:v>0.51389799660077884</c:v>
                </c:pt>
                <c:pt idx="10">
                  <c:v>0.57813524617587619</c:v>
                </c:pt>
                <c:pt idx="11">
                  <c:v>0.6209600792259411</c:v>
                </c:pt>
              </c:numCache>
            </c:numRef>
          </c:val>
          <c:extLst>
            <c:ext xmlns:c16="http://schemas.microsoft.com/office/drawing/2014/chart" uri="{C3380CC4-5D6E-409C-BE32-E72D297353CC}">
              <c16:uniqueId val="{00000000-4D5E-497A-BE69-A8CC91C962EE}"/>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'294212'!$A$14:$A$25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'294212'!$H$14:$H$25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74-41E5-9B3A-CCE1DF3F9E06}"/>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'295298'!$B$12:$B$13</c:f>
              <c:strCache>
                <c:ptCount val="2"/>
                <c:pt idx="0">
                  <c:v>Energía     (kWh)</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'295298'!$B$14:$B$25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764-4F60-9994-207F92B366E0}"/>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'295298'!$C$12:$C$13</c:f>
              <c:strCache>
                <c:ptCount val="2"/>
                <c:pt idx="0">
                  <c:v>Demanda máxima       (kW)</c:v>
                </c:pt>
              </c:strCache>
            </c:strRef>
          </c:tx>
          <c:invertIfNegative val="0"/>
          <c:cat>
            <c:strRef>
              <c:f>'295298'!$A$14:$A$25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'295298'!$C$14:$C$25</c:f>
              <c:numCache>
                <c:formatCode>General</c:formatCode>
                <c:ptCount val="12"/>
              </c:numCache>
            </c:numRef>
          </c:val>
          <c:extLst>
            <c:ext xmlns:c16="http://schemas.microsoft.com/office/drawing/2014/chart" uri="{C3380CC4-5D6E-409C-BE32-E72D297353CC}">
              <c16:uniqueId val="{00000000-EE91-4C7F-91D4-B13CB5C4D56D}"/>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'295298'!$D$12:$D$13</c:f>
              <c:strCache>
                <c:ptCount val="2"/>
                <c:pt idx="0">
                  <c:v>Importe             (¢)</c:v>
                </c:pt>
              </c:strCache>
            </c:strRef>
          </c:tx>
          <c:invertIfNegative val="0"/>
          <c:cat>
            <c:strRef>
              <c:f>'295298'!$A$14:$A$25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'295298'!$D$14:$D$25</c:f>
              <c:numCache>
                <c:formatCode>"₡"#,##0;[Red]\-"₡"#,##0</c:formatCode>
                <c:ptCount val="12"/>
                <c:pt idx="0">
                  <c:v>2252</c:v>
                </c:pt>
                <c:pt idx="1">
                  <c:v>2331</c:v>
                </c:pt>
                <c:pt idx="2">
                  <c:v>2331</c:v>
                </c:pt>
                <c:pt idx="3" formatCode="&quot;₡&quot;#,##0">
                  <c:v>2348.4299999999998</c:v>
                </c:pt>
                <c:pt idx="4" formatCode="&quot;₡&quot;#,##0">
                  <c:v>2361.3000000000002</c:v>
                </c:pt>
                <c:pt idx="5" formatCode="&quot;₡&quot;#,##0">
                  <c:v>2361.3000000000002</c:v>
                </c:pt>
                <c:pt idx="6" formatCode="&quot;₡&quot;#,##0">
                  <c:v>2212.31</c:v>
                </c:pt>
                <c:pt idx="7" formatCode="&quot;₡&quot;#,##0">
                  <c:v>2125.8000000000002</c:v>
                </c:pt>
                <c:pt idx="8" formatCode="&quot;₡&quot;#,##0">
                  <c:v>2125.8000000000002</c:v>
                </c:pt>
                <c:pt idx="9" formatCode="&quot;₡&quot;#,##0">
                  <c:v>1949.79</c:v>
                </c:pt>
                <c:pt idx="10" formatCode="&quot;₡&quot;#,##0">
                  <c:v>1847.6</c:v>
                </c:pt>
                <c:pt idx="11" formatCode="&quot;₡&quot;#,##0">
                  <c:v>1847.6</c:v>
                </c:pt>
              </c:numCache>
            </c:numRef>
          </c:val>
          <c:extLst>
            <c:ext xmlns:c16="http://schemas.microsoft.com/office/drawing/2014/chart" uri="{C3380CC4-5D6E-409C-BE32-E72D297353CC}">
              <c16:uniqueId val="{00000000-0C37-45C6-8DD6-E5C5156360DB}"/>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'295298'!$G$13</c:f>
              <c:strCache>
                <c:ptCount val="1"/>
                <c:pt idx="0">
                  <c:v>Consumo de energía eléctrica por  empleado (kWh /Nº empleados)</c:v>
                </c:pt>
              </c:strCache>
            </c:strRef>
          </c:tx>
          <c:invertIfNegative val="0"/>
          <c:cat>
            <c:strRef>
              <c:f>'295298'!$A$14:$A$25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64D-472B-B9EC-4EE3343FCE72}"/>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6071005</c:v>
                </c:pt>
                <c:pt idx="1">
                  <c:v>9148725</c:v>
                </c:pt>
                <c:pt idx="2">
                  <c:v>8683274</c:v>
                </c:pt>
                <c:pt idx="3" formatCode="&quot;₡&quot;#,##0">
                  <c:v>10223100.42</c:v>
                </c:pt>
                <c:pt idx="4" formatCode="&quot;₡&quot;#,##0">
                  <c:v>11782125.369999999</c:v>
                </c:pt>
                <c:pt idx="5" formatCode="&quot;₡&quot;#,##0">
                  <c:v>11751752.34</c:v>
                </c:pt>
                <c:pt idx="6" formatCode="&quot;₡&quot;#,##0">
                  <c:v>9483812.5800000001</c:v>
                </c:pt>
                <c:pt idx="7" formatCode="&quot;₡&quot;#,##0">
                  <c:v>10931373.07</c:v>
                </c:pt>
                <c:pt idx="8" formatCode="&quot;₡&quot;#,##0">
                  <c:v>11051762.210000001</c:v>
                </c:pt>
                <c:pt idx="9" formatCode="&quot;₡&quot;#,##0">
                  <c:v>12593455.060000001</c:v>
                </c:pt>
                <c:pt idx="10" formatCode="&quot;₡&quot;#,##0">
                  <c:v>8103012.71</c:v>
                </c:pt>
                <c:pt idx="11" formatCode="&quot;₡&quot;#,##0">
                  <c:v>9210072.6799999997</c:v>
                </c:pt>
              </c:numCache>
            </c:numRef>
          </c:val>
          <c:extLst>
            <c:ext xmlns:c16="http://schemas.microsoft.com/office/drawing/2014/chart" uri="{C3380CC4-5D6E-409C-BE32-E72D297353CC}">
              <c16:uniqueId val="{00000000-88F3-4D0F-988F-38CD9E7B6537}"/>
            </c:ext>
          </c:extLst>
        </c:ser>
        <c:dLbls>
          <c:showLegendKey val="0"/>
          <c:showVal val="0"/>
          <c:showCatName val="0"/>
          <c:showSerName val="0"/>
          <c:showPercent val="0"/>
          <c:showBubbleSize val="0"/>
        </c:dLbls>
        <c:gapWidth val="150"/>
        <c:overlap val="100"/>
        <c:axId val="418153800"/>
        <c:axId val="418144472"/>
      </c:barChart>
      <c:catAx>
        <c:axId val="41815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44472"/>
        <c:crosses val="autoZero"/>
        <c:auto val="1"/>
        <c:lblAlgn val="ctr"/>
        <c:lblOffset val="100"/>
        <c:noMultiLvlLbl val="0"/>
      </c:catAx>
      <c:valAx>
        <c:axId val="418144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'295298'!$H$13</c:f>
              <c:strCache>
                <c:ptCount val="1"/>
                <c:pt idx="0">
                  <c:v>Consumo de energía eléctrica por área física        (kWh/ m2)</c:v>
                </c:pt>
              </c:strCache>
            </c:strRef>
          </c:tx>
          <c:invertIfNegative val="0"/>
          <c:cat>
            <c:strRef>
              <c:f>'295298'!$A$14:$A$25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69D-49F7-8830-FC0222A713D6}"/>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'363366'!$B$12:$B$13</c:f>
              <c:strCache>
                <c:ptCount val="2"/>
                <c:pt idx="0">
                  <c:v>Energía     (kWh)</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'363366'!$B$14:$B$25</c:f>
              <c:numCache>
                <c:formatCode>General</c:formatCode>
                <c:ptCount val="12"/>
                <c:pt idx="0">
                  <c:v>441</c:v>
                </c:pt>
                <c:pt idx="1">
                  <c:v>498</c:v>
                </c:pt>
                <c:pt idx="2">
                  <c:v>473</c:v>
                </c:pt>
                <c:pt idx="3">
                  <c:v>518</c:v>
                </c:pt>
                <c:pt idx="4">
                  <c:v>512</c:v>
                </c:pt>
                <c:pt idx="5">
                  <c:v>509</c:v>
                </c:pt>
                <c:pt idx="6">
                  <c:v>298</c:v>
                </c:pt>
                <c:pt idx="7">
                  <c:v>264</c:v>
                </c:pt>
                <c:pt idx="8">
                  <c:v>357</c:v>
                </c:pt>
                <c:pt idx="9">
                  <c:v>284</c:v>
                </c:pt>
                <c:pt idx="10">
                  <c:v>254</c:v>
                </c:pt>
                <c:pt idx="11">
                  <c:v>247</c:v>
                </c:pt>
              </c:numCache>
            </c:numRef>
          </c:val>
          <c:extLst>
            <c:ext xmlns:c16="http://schemas.microsoft.com/office/drawing/2014/chart" uri="{C3380CC4-5D6E-409C-BE32-E72D297353CC}">
              <c16:uniqueId val="{00000000-752B-4FD8-8B39-AC6C557086D8}"/>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'363366'!$C$12:$C$13</c:f>
              <c:strCache>
                <c:ptCount val="2"/>
                <c:pt idx="0">
                  <c:v>Demanda máxima       (kW)</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'363366'!$C$14:$C$25</c:f>
              <c:numCache>
                <c:formatCode>General</c:formatCode>
                <c:ptCount val="12"/>
              </c:numCache>
            </c:numRef>
          </c:val>
          <c:extLst>
            <c:ext xmlns:c16="http://schemas.microsoft.com/office/drawing/2014/chart" uri="{C3380CC4-5D6E-409C-BE32-E72D297353CC}">
              <c16:uniqueId val="{00000000-FA57-47CF-841C-6EBC3FFF6B88}"/>
            </c:ext>
          </c:extLst>
        </c:ser>
        <c:dLbls>
          <c:showLegendKey val="0"/>
          <c:showVal val="0"/>
          <c:showCatName val="0"/>
          <c:showSerName val="0"/>
          <c:showPercent val="0"/>
          <c:showBubbleSize val="0"/>
        </c:dLbls>
        <c:gapWidth val="150"/>
        <c:overlap val="100"/>
        <c:axId val="509803000"/>
        <c:axId val="509803424"/>
      </c:barChart>
      <c:catAx>
        <c:axId val="509803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3424"/>
        <c:crosses val="autoZero"/>
        <c:auto val="1"/>
        <c:lblAlgn val="ctr"/>
        <c:lblOffset val="100"/>
        <c:noMultiLvlLbl val="0"/>
      </c:catAx>
      <c:valAx>
        <c:axId val="509803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3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'363366'!$D$12:$D$13</c:f>
              <c:strCache>
                <c:ptCount val="2"/>
                <c:pt idx="0">
                  <c:v>Importe             (¢)</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'363366'!$D$14:$D$25</c:f>
              <c:numCache>
                <c:formatCode>"₡"#,##0;[Red]\-"₡"#,##0</c:formatCode>
                <c:ptCount val="12"/>
                <c:pt idx="0">
                  <c:v>32947</c:v>
                </c:pt>
                <c:pt idx="1">
                  <c:v>39324</c:v>
                </c:pt>
                <c:pt idx="2">
                  <c:v>37350</c:v>
                </c:pt>
                <c:pt idx="3" formatCode="&quot;₡&quot;#,##0">
                  <c:v>41065</c:v>
                </c:pt>
                <c:pt idx="4" formatCode="&quot;₡&quot;#,##0">
                  <c:v>40961</c:v>
                </c:pt>
                <c:pt idx="5" formatCode="&quot;₡&quot;#,##0">
                  <c:v>40721</c:v>
                </c:pt>
                <c:pt idx="6" formatCode="&quot;₡&quot;#,##0">
                  <c:v>22901</c:v>
                </c:pt>
                <c:pt idx="7" formatCode="&quot;₡&quot;#,##0">
                  <c:v>19015</c:v>
                </c:pt>
                <c:pt idx="8" formatCode="&quot;₡&quot;#,##0">
                  <c:v>25713</c:v>
                </c:pt>
                <c:pt idx="9" formatCode="&quot;₡&quot;#,##0">
                  <c:v>19510</c:v>
                </c:pt>
                <c:pt idx="10" formatCode="&quot;₡&quot;#,##0">
                  <c:v>15899</c:v>
                </c:pt>
                <c:pt idx="11" formatCode="&quot;₡&quot;#,##0">
                  <c:v>15461</c:v>
                </c:pt>
              </c:numCache>
            </c:numRef>
          </c:val>
          <c:extLst>
            <c:ext xmlns:c16="http://schemas.microsoft.com/office/drawing/2014/chart" uri="{C3380CC4-5D6E-409C-BE32-E72D297353CC}">
              <c16:uniqueId val="{00000000-4F05-40E7-9AA0-1B23BDA7BDDF}"/>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'363366'!$G$13</c:f>
              <c:strCache>
                <c:ptCount val="1"/>
                <c:pt idx="0">
                  <c:v>Consumo de energía eléctrica por  empleado (kWh /Nº empleados)</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'363366'!$G$14:$G$25</c:f>
              <c:numCache>
                <c:formatCode>0.00</c:formatCode>
                <c:ptCount val="12"/>
                <c:pt idx="0">
                  <c:v>9.779788437229725E-2</c:v>
                </c:pt>
                <c:pt idx="1">
                  <c:v>0.11043842725034927</c:v>
                </c:pt>
                <c:pt idx="2">
                  <c:v>0.10489432949681768</c:v>
                </c:pt>
                <c:pt idx="3">
                  <c:v>0.11487370545317455</c:v>
                </c:pt>
                <c:pt idx="4">
                  <c:v>0.11354312199232697</c:v>
                </c:pt>
                <c:pt idx="5">
                  <c:v>0.11287783026190318</c:v>
                </c:pt>
                <c:pt idx="6">
                  <c:v>3.9880625777872943E-2</c:v>
                </c:pt>
                <c:pt idx="7">
                  <c:v>3.5330487266303549E-2</c:v>
                </c:pt>
                <c:pt idx="8">
                  <c:v>4.7776454371478663E-2</c:v>
                </c:pt>
                <c:pt idx="9">
                  <c:v>3.8007039331932606E-2</c:v>
                </c:pt>
                <c:pt idx="10">
                  <c:v>3.3992211233489021E-2</c:v>
                </c:pt>
                <c:pt idx="11">
                  <c:v>3.3055418010518846E-2</c:v>
                </c:pt>
              </c:numCache>
            </c:numRef>
          </c:val>
          <c:extLst>
            <c:ext xmlns:c16="http://schemas.microsoft.com/office/drawing/2014/chart" uri="{C3380CC4-5D6E-409C-BE32-E72D297353CC}">
              <c16:uniqueId val="{00000000-028F-4AE1-B83B-FB2C09B75CD9}"/>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'363366'!$H$13</c:f>
              <c:strCache>
                <c:ptCount val="1"/>
                <c:pt idx="0">
                  <c:v>Consumo de energía eléctrica por área física        (kWh/ m2)</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549-4331-87F3-B4920CF57A07}"/>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'363340'!$B$12:$B$13</c:f>
              <c:strCache>
                <c:ptCount val="2"/>
                <c:pt idx="0">
                  <c:v>Energía     (kWh)</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'363340'!$B$14:$B$25</c:f>
              <c:numCache>
                <c:formatCode>General</c:formatCode>
                <c:ptCount val="12"/>
                <c:pt idx="0">
                  <c:v>26666</c:v>
                </c:pt>
                <c:pt idx="1">
                  <c:v>28488</c:v>
                </c:pt>
                <c:pt idx="2">
                  <c:v>26128</c:v>
                </c:pt>
                <c:pt idx="3">
                  <c:v>29748</c:v>
                </c:pt>
                <c:pt idx="4">
                  <c:v>27109</c:v>
                </c:pt>
                <c:pt idx="5">
                  <c:v>26936</c:v>
                </c:pt>
                <c:pt idx="6">
                  <c:v>28127</c:v>
                </c:pt>
                <c:pt idx="7">
                  <c:v>27668</c:v>
                </c:pt>
                <c:pt idx="8">
                  <c:v>26152</c:v>
                </c:pt>
                <c:pt idx="9">
                  <c:v>25227</c:v>
                </c:pt>
                <c:pt idx="10">
                  <c:v>25869</c:v>
                </c:pt>
                <c:pt idx="11">
                  <c:v>27287</c:v>
                </c:pt>
              </c:numCache>
            </c:numRef>
          </c:val>
          <c:extLst>
            <c:ext xmlns:c16="http://schemas.microsoft.com/office/drawing/2014/chart" uri="{C3380CC4-5D6E-409C-BE32-E72D297353CC}">
              <c16:uniqueId val="{00000000-A77F-4B2B-B636-514B0B79ADA4}"/>
            </c:ext>
          </c:extLst>
        </c:ser>
        <c:dLbls>
          <c:showLegendKey val="0"/>
          <c:showVal val="0"/>
          <c:showCatName val="0"/>
          <c:showSerName val="0"/>
          <c:showPercent val="0"/>
          <c:showBubbleSize val="0"/>
        </c:dLbls>
        <c:gapWidth val="150"/>
        <c:overlap val="100"/>
        <c:axId val="509809360"/>
        <c:axId val="509809784"/>
      </c:barChart>
      <c:catAx>
        <c:axId val="5098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9784"/>
        <c:crosses val="autoZero"/>
        <c:auto val="1"/>
        <c:lblAlgn val="ctr"/>
        <c:lblOffset val="100"/>
        <c:noMultiLvlLbl val="0"/>
      </c:catAx>
      <c:valAx>
        <c:axId val="509809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'363340'!$C$12:$C$13</c:f>
              <c:strCache>
                <c:ptCount val="2"/>
                <c:pt idx="0">
                  <c:v>Demanda máxima       (kW)</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'363340'!$C$14:$C$25</c:f>
              <c:numCache>
                <c:formatCode>General</c:formatCode>
                <c:ptCount val="12"/>
              </c:numCache>
            </c:numRef>
          </c:val>
          <c:extLst>
            <c:ext xmlns:c16="http://schemas.microsoft.com/office/drawing/2014/chart" uri="{C3380CC4-5D6E-409C-BE32-E72D297353CC}">
              <c16:uniqueId val="{00000000-590E-48E8-B93F-92DB4D795944}"/>
            </c:ext>
          </c:extLst>
        </c:ser>
        <c:dLbls>
          <c:showLegendKey val="0"/>
          <c:showVal val="0"/>
          <c:showCatName val="0"/>
          <c:showSerName val="0"/>
          <c:showPercent val="0"/>
          <c:showBubbleSize val="0"/>
        </c:dLbls>
        <c:gapWidth val="150"/>
        <c:overlap val="100"/>
        <c:axId val="509811056"/>
        <c:axId val="509811480"/>
      </c:barChart>
      <c:catAx>
        <c:axId val="50981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1480"/>
        <c:crosses val="autoZero"/>
        <c:auto val="1"/>
        <c:lblAlgn val="ctr"/>
        <c:lblOffset val="100"/>
        <c:noMultiLvlLbl val="0"/>
      </c:catAx>
      <c:valAx>
        <c:axId val="509811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'363340'!$D$12:$D$13</c:f>
              <c:strCache>
                <c:ptCount val="2"/>
                <c:pt idx="0">
                  <c:v>Importe             (¢)</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'363340'!$D$14:$D$25</c:f>
              <c:numCache>
                <c:formatCode>"₡"#,##0;[Red]\-"₡"#,##0</c:formatCode>
                <c:ptCount val="12"/>
                <c:pt idx="0">
                  <c:v>1499367</c:v>
                </c:pt>
                <c:pt idx="1">
                  <c:v>1636383</c:v>
                </c:pt>
                <c:pt idx="2">
                  <c:v>1527421</c:v>
                </c:pt>
                <c:pt idx="3" formatCode="&quot;₡&quot;#,##0">
                  <c:v>1707147.89</c:v>
                </c:pt>
                <c:pt idx="4" formatCode="&quot;₡&quot;#,##0">
                  <c:v>1591054.73</c:v>
                </c:pt>
                <c:pt idx="5" formatCode="&quot;₡&quot;#,##0">
                  <c:v>1594014</c:v>
                </c:pt>
                <c:pt idx="6" formatCode="&quot;₡&quot;#,##0">
                  <c:v>1558169.68</c:v>
                </c:pt>
                <c:pt idx="7" formatCode="&quot;₡&quot;#,##0">
                  <c:v>1447841.36</c:v>
                </c:pt>
                <c:pt idx="8" formatCode="&quot;₡&quot;#,##0">
                  <c:v>1400606.35</c:v>
                </c:pt>
                <c:pt idx="9" formatCode="&quot;₡&quot;#,##0">
                  <c:v>1254204.18</c:v>
                </c:pt>
                <c:pt idx="10" formatCode="&quot;₡&quot;#,##0">
                  <c:v>1212168.04</c:v>
                </c:pt>
                <c:pt idx="11" formatCode="&quot;₡&quot;#,##0">
                  <c:v>1248935.99</c:v>
                </c:pt>
              </c:numCache>
            </c:numRef>
          </c:val>
          <c:extLst>
            <c:ext xmlns:c16="http://schemas.microsoft.com/office/drawing/2014/chart" uri="{C3380CC4-5D6E-409C-BE32-E72D297353CC}">
              <c16:uniqueId val="{00000000-0A60-4DAE-BCC1-398737E86D4A}"/>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'363340'!$G$13</c:f>
              <c:strCache>
                <c:ptCount val="1"/>
                <c:pt idx="0">
                  <c:v>Consumo de energía eléctrica por  empleado (kWh /Nº empleados)</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'363340'!$G$14:$G$25</c:f>
              <c:numCache>
                <c:formatCode>0.00</c:formatCode>
                <c:ptCount val="12"/>
                <c:pt idx="0">
                  <c:v>5.9135564278269355</c:v>
                </c:pt>
                <c:pt idx="1">
                  <c:v>6.3176102721043179</c:v>
                </c:pt>
                <c:pt idx="2">
                  <c:v>5.7942474441709351</c:v>
                </c:pt>
                <c:pt idx="3">
                  <c:v>6.5970327988823092</c:v>
                </c:pt>
                <c:pt idx="4">
                  <c:v>6.0117978400195149</c:v>
                </c:pt>
                <c:pt idx="5">
                  <c:v>5.9734326835650764</c:v>
                </c:pt>
                <c:pt idx="6">
                  <c:v>3.7641689974974235</c:v>
                </c:pt>
                <c:pt idx="7">
                  <c:v>3.7027421275912369</c:v>
                </c:pt>
                <c:pt idx="8">
                  <c:v>3.4998594810165544</c:v>
                </c:pt>
                <c:pt idx="9">
                  <c:v>3.3760689479812105</c:v>
                </c:pt>
                <c:pt idx="10">
                  <c:v>3.4619862692879031</c:v>
                </c:pt>
                <c:pt idx="11">
                  <c:v>3.6517538107410035</c:v>
                </c:pt>
              </c:numCache>
            </c:numRef>
          </c:val>
          <c:extLst>
            <c:ext xmlns:c16="http://schemas.microsoft.com/office/drawing/2014/chart" uri="{C3380CC4-5D6E-409C-BE32-E72D297353CC}">
              <c16:uniqueId val="{00000000-B304-44D8-A29E-DD047762D76F}"/>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22.198567405140487</c:v>
                </c:pt>
                <c:pt idx="1">
                  <c:v>34.617346373051248</c:v>
                </c:pt>
                <c:pt idx="2">
                  <c:v>30.891712682678019</c:v>
                </c:pt>
                <c:pt idx="3">
                  <c:v>36.945867429534516</c:v>
                </c:pt>
                <c:pt idx="4">
                  <c:v>41.602909542501052</c:v>
                </c:pt>
                <c:pt idx="5">
                  <c:v>40.671501119907745</c:v>
                </c:pt>
                <c:pt idx="6">
                  <c:v>21.546244128313905</c:v>
                </c:pt>
                <c:pt idx="7">
                  <c:v>24.918699731006516</c:v>
                </c:pt>
                <c:pt idx="8">
                  <c:v>25.855492953976686</c:v>
                </c:pt>
                <c:pt idx="9">
                  <c:v>34.755028572193297</c:v>
                </c:pt>
                <c:pt idx="10">
                  <c:v>20.234733616155669</c:v>
                </c:pt>
                <c:pt idx="11">
                  <c:v>24.825020408709499</c:v>
                </c:pt>
              </c:numCache>
            </c:numRef>
          </c:val>
          <c:extLst>
            <c:ext xmlns:c16="http://schemas.microsoft.com/office/drawing/2014/chart" uri="{C3380CC4-5D6E-409C-BE32-E72D297353CC}">
              <c16:uniqueId val="{00000000-5DDB-49B4-9611-F4D984A32ABB}"/>
            </c:ext>
          </c:extLst>
        </c:ser>
        <c:dLbls>
          <c:showLegendKey val="0"/>
          <c:showVal val="0"/>
          <c:showCatName val="0"/>
          <c:showSerName val="0"/>
          <c:showPercent val="0"/>
          <c:showBubbleSize val="0"/>
        </c:dLbls>
        <c:gapWidth val="150"/>
        <c:overlap val="100"/>
        <c:axId val="418146168"/>
        <c:axId val="418146592"/>
      </c:barChart>
      <c:catAx>
        <c:axId val="41814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46592"/>
        <c:crosses val="autoZero"/>
        <c:auto val="1"/>
        <c:lblAlgn val="ctr"/>
        <c:lblOffset val="100"/>
        <c:noMultiLvlLbl val="0"/>
      </c:catAx>
      <c:valAx>
        <c:axId val="41814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'363340'!$H$13</c:f>
              <c:strCache>
                <c:ptCount val="1"/>
                <c:pt idx="0">
                  <c:v>Consumo de energía eléctrica por área física        (kWh/ m2)</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88-4DFB-B50A-FB675A70DE52}"/>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'363339'!$B$12:$B$13</c:f>
              <c:strCache>
                <c:ptCount val="2"/>
                <c:pt idx="0">
                  <c:v>Energía     (kWh)</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6720</c:v>
                </c:pt>
                <c:pt idx="1">
                  <c:v>10140</c:v>
                </c:pt>
                <c:pt idx="2">
                  <c:v>12240</c:v>
                </c:pt>
                <c:pt idx="3">
                  <c:v>14100</c:v>
                </c:pt>
                <c:pt idx="4">
                  <c:v>16440</c:v>
                </c:pt>
                <c:pt idx="5">
                  <c:v>15240</c:v>
                </c:pt>
                <c:pt idx="6">
                  <c:v>9300</c:v>
                </c:pt>
                <c:pt idx="7">
                  <c:v>16200</c:v>
                </c:pt>
                <c:pt idx="8">
                  <c:v>18360</c:v>
                </c:pt>
                <c:pt idx="9">
                  <c:v>20340</c:v>
                </c:pt>
                <c:pt idx="10">
                  <c:v>20160</c:v>
                </c:pt>
                <c:pt idx="11">
                  <c:v>12780</c:v>
                </c:pt>
              </c:numCache>
            </c:numRef>
          </c:val>
          <c:extLst>
            <c:ext xmlns:c16="http://schemas.microsoft.com/office/drawing/2014/chart" uri="{C3380CC4-5D6E-409C-BE32-E72D297353CC}">
              <c16:uniqueId val="{00000000-B800-4D8E-AD5A-4507DBD2F4A3}"/>
            </c:ext>
          </c:extLst>
        </c:ser>
        <c:dLbls>
          <c:showLegendKey val="0"/>
          <c:showVal val="0"/>
          <c:showCatName val="0"/>
          <c:showSerName val="0"/>
          <c:showPercent val="0"/>
          <c:showBubbleSize val="0"/>
        </c:dLbls>
        <c:gapWidth val="150"/>
        <c:overlap val="100"/>
        <c:axId val="509817416"/>
        <c:axId val="509817840"/>
      </c:barChart>
      <c:catAx>
        <c:axId val="509817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7840"/>
        <c:crosses val="autoZero"/>
        <c:auto val="1"/>
        <c:lblAlgn val="ctr"/>
        <c:lblOffset val="100"/>
        <c:noMultiLvlLbl val="0"/>
      </c:catAx>
      <c:valAx>
        <c:axId val="50981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7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'363339'!$C$12:$C$13</c:f>
              <c:strCache>
                <c:ptCount val="2"/>
                <c:pt idx="0">
                  <c:v>Demanda máxima       (kW)</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numCache>
            </c:numRef>
          </c:val>
          <c:extLst>
            <c:ext xmlns:c16="http://schemas.microsoft.com/office/drawing/2014/chart" uri="{C3380CC4-5D6E-409C-BE32-E72D297353CC}">
              <c16:uniqueId val="{00000000-4886-4FCC-8419-E3C250DEE72A}"/>
            </c:ext>
          </c:extLst>
        </c:ser>
        <c:dLbls>
          <c:showLegendKey val="0"/>
          <c:showVal val="0"/>
          <c:showCatName val="0"/>
          <c:showSerName val="0"/>
          <c:showPercent val="0"/>
          <c:showBubbleSize val="0"/>
        </c:dLbls>
        <c:gapWidth val="150"/>
        <c:overlap val="100"/>
        <c:axId val="509818688"/>
        <c:axId val="509819112"/>
      </c:barChart>
      <c:catAx>
        <c:axId val="50981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9112"/>
        <c:crosses val="autoZero"/>
        <c:auto val="1"/>
        <c:lblAlgn val="ctr"/>
        <c:lblOffset val="100"/>
        <c:noMultiLvlLbl val="0"/>
      </c:catAx>
      <c:valAx>
        <c:axId val="50981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'363339'!$D$12:$D$13</c:f>
              <c:strCache>
                <c:ptCount val="2"/>
                <c:pt idx="0">
                  <c:v>Importe             (¢)</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496473</c:v>
                </c:pt>
                <c:pt idx="1">
                  <c:v>772641</c:v>
                </c:pt>
                <c:pt idx="2">
                  <c:v>906230</c:v>
                </c:pt>
                <c:pt idx="3" formatCode="&quot;₡&quot;#,##0">
                  <c:v>1034924.36</c:v>
                </c:pt>
                <c:pt idx="4" formatCode="&quot;₡&quot;#,##0">
                  <c:v>1127396.77</c:v>
                </c:pt>
                <c:pt idx="5" formatCode="&quot;₡&quot;#,##0">
                  <c:v>1044433.23</c:v>
                </c:pt>
                <c:pt idx="6" formatCode="&quot;₡&quot;#,##0">
                  <c:v>653685.31999999995</c:v>
                </c:pt>
                <c:pt idx="7" formatCode="&quot;₡&quot;#,##0">
                  <c:v>1033583.12</c:v>
                </c:pt>
                <c:pt idx="8" formatCode="&quot;₡&quot;#,##0">
                  <c:v>1247252.94</c:v>
                </c:pt>
                <c:pt idx="9" formatCode="&quot;₡&quot;#,##0">
                  <c:v>1255704.2</c:v>
                </c:pt>
                <c:pt idx="10" formatCode="&quot;₡&quot;#,##0">
                  <c:v>1142865.9199999999</c:v>
                </c:pt>
                <c:pt idx="11" formatCode="&quot;₡&quot;#,##0">
                  <c:v>810518.95</c:v>
                </c:pt>
              </c:numCache>
            </c:numRef>
          </c:val>
          <c:extLst>
            <c:ext xmlns:c16="http://schemas.microsoft.com/office/drawing/2014/chart" uri="{C3380CC4-5D6E-409C-BE32-E72D297353CC}">
              <c16:uniqueId val="{00000000-5031-4A20-8CD4-4BE0592C1376}"/>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'363339'!$G$13</c:f>
              <c:strCache>
                <c:ptCount val="1"/>
                <c:pt idx="0">
                  <c:v>Consumo de energía eléctrica por  empleado (kWh /Nº empleados)</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1.4902534761492914</c:v>
                </c:pt>
                <c:pt idx="1">
                  <c:v>2.248686048832413</c:v>
                </c:pt>
                <c:pt idx="2">
                  <c:v>2.7143902601290666</c:v>
                </c:pt>
                <c:pt idx="3">
                  <c:v>3.1268711329918166</c:v>
                </c:pt>
                <c:pt idx="4">
                  <c:v>3.6457986827223734</c:v>
                </c:pt>
                <c:pt idx="5">
                  <c:v>231.6175969662697</c:v>
                </c:pt>
                <c:pt idx="6">
                  <c:v>1.2445967105175113</c:v>
                </c:pt>
                <c:pt idx="7">
                  <c:v>2.1680071731595358</c:v>
                </c:pt>
                <c:pt idx="8">
                  <c:v>2.4570747962474742</c:v>
                </c:pt>
                <c:pt idx="9">
                  <c:v>2.7220534507447507</c:v>
                </c:pt>
                <c:pt idx="10">
                  <c:v>2.6979644821540889</c:v>
                </c:pt>
                <c:pt idx="11">
                  <c:v>1.7103167699369672</c:v>
                </c:pt>
              </c:numCache>
            </c:numRef>
          </c:val>
          <c:extLst>
            <c:ext xmlns:c16="http://schemas.microsoft.com/office/drawing/2014/chart" uri="{C3380CC4-5D6E-409C-BE32-E72D297353CC}">
              <c16:uniqueId val="{00000000-C0B5-4F92-B907-FB99B95CDBD9}"/>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'363339'!$H$13</c:f>
              <c:strCache>
                <c:ptCount val="1"/>
                <c:pt idx="0">
                  <c:v>Consumo de energía eléctrica por área física        (kWh/ m2)</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9A-48A6-8FB1-4ACAF1E7D350}"/>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228</c:v>
                </c:pt>
                <c:pt idx="1">
                  <c:v>1271</c:v>
                </c:pt>
                <c:pt idx="2">
                  <c:v>2153</c:v>
                </c:pt>
                <c:pt idx="3">
                  <c:v>2900</c:v>
                </c:pt>
                <c:pt idx="4">
                  <c:v>275</c:v>
                </c:pt>
                <c:pt idx="5">
                  <c:v>146</c:v>
                </c:pt>
                <c:pt idx="6">
                  <c:v>982</c:v>
                </c:pt>
                <c:pt idx="7">
                  <c:v>1945</c:v>
                </c:pt>
                <c:pt idx="8">
                  <c:v>535</c:v>
                </c:pt>
                <c:pt idx="9">
                  <c:v>1167</c:v>
                </c:pt>
                <c:pt idx="10">
                  <c:v>839</c:v>
                </c:pt>
                <c:pt idx="11">
                  <c:v>1124</c:v>
                </c:pt>
              </c:numCache>
            </c:numRef>
          </c:val>
          <c:extLst>
            <c:ext xmlns:c16="http://schemas.microsoft.com/office/drawing/2014/chart" uri="{C3380CC4-5D6E-409C-BE32-E72D297353CC}">
              <c16:uniqueId val="{00000000-9CB1-41DF-9619-BAF557560653}"/>
            </c:ext>
          </c:extLst>
        </c:ser>
        <c:dLbls>
          <c:showLegendKey val="0"/>
          <c:showVal val="0"/>
          <c:showCatName val="0"/>
          <c:showSerName val="0"/>
          <c:showPercent val="0"/>
          <c:showBubbleSize val="0"/>
        </c:dLbls>
        <c:gapWidth val="150"/>
        <c:overlap val="100"/>
        <c:axId val="513326440"/>
        <c:axId val="513326864"/>
      </c:barChart>
      <c:catAx>
        <c:axId val="513326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6864"/>
        <c:crosses val="autoZero"/>
        <c:auto val="1"/>
        <c:lblAlgn val="ctr"/>
        <c:lblOffset val="100"/>
        <c:noMultiLvlLbl val="0"/>
      </c:catAx>
      <c:valAx>
        <c:axId val="51332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6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numCache>
            </c:numRef>
          </c:val>
          <c:extLst>
            <c:ext xmlns:c16="http://schemas.microsoft.com/office/drawing/2014/chart" uri="{C3380CC4-5D6E-409C-BE32-E72D297353CC}">
              <c16:uniqueId val="{00000000-D9CD-420C-849B-5973A977C994}"/>
            </c:ext>
          </c:extLst>
        </c:ser>
        <c:dLbls>
          <c:showLegendKey val="0"/>
          <c:showVal val="0"/>
          <c:showCatName val="0"/>
          <c:showSerName val="0"/>
          <c:showPercent val="0"/>
          <c:showBubbleSize val="0"/>
        </c:dLbls>
        <c:gapWidth val="150"/>
        <c:overlap val="100"/>
        <c:axId val="513327712"/>
        <c:axId val="513328136"/>
      </c:barChart>
      <c:catAx>
        <c:axId val="51332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8136"/>
        <c:crosses val="autoZero"/>
        <c:auto val="1"/>
        <c:lblAlgn val="ctr"/>
        <c:lblOffset val="100"/>
        <c:noMultiLvlLbl val="0"/>
      </c:catAx>
      <c:valAx>
        <c:axId val="513328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17034</c:v>
                </c:pt>
                <c:pt idx="1">
                  <c:v>100364</c:v>
                </c:pt>
                <c:pt idx="2">
                  <c:v>169496</c:v>
                </c:pt>
                <c:pt idx="3" formatCode="&quot;₡&quot;#,##0">
                  <c:v>245663</c:v>
                </c:pt>
                <c:pt idx="4" formatCode="&quot;₡&quot;#,##0">
                  <c:v>22001</c:v>
                </c:pt>
                <c:pt idx="5" formatCode="&quot;₡&quot;#,##0">
                  <c:v>11680</c:v>
                </c:pt>
                <c:pt idx="6" formatCode="&quot;₡&quot;#,##0">
                  <c:v>75467</c:v>
                </c:pt>
                <c:pt idx="7" formatCode="&quot;₡&quot;#,##0">
                  <c:v>139864</c:v>
                </c:pt>
                <c:pt idx="8" formatCode="&quot;₡&quot;#,##0">
                  <c:v>38534</c:v>
                </c:pt>
                <c:pt idx="9" formatCode="&quot;₡&quot;#,##0">
                  <c:v>80169</c:v>
                </c:pt>
                <c:pt idx="10" formatCode="&quot;₡&quot;#,##0">
                  <c:v>52518</c:v>
                </c:pt>
                <c:pt idx="11" formatCode="&quot;₡&quot;#,##0">
                  <c:v>70358</c:v>
                </c:pt>
              </c:numCache>
            </c:numRef>
          </c:val>
          <c:extLst>
            <c:ext xmlns:c16="http://schemas.microsoft.com/office/drawing/2014/chart" uri="{C3380CC4-5D6E-409C-BE32-E72D297353CC}">
              <c16:uniqueId val="{00000000-6A68-43EC-BFDC-434D2ECA554C}"/>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5.0562171512208098E-2</c:v>
                </c:pt>
                <c:pt idx="1">
                  <c:v>0.28186192978954605</c:v>
                </c:pt>
                <c:pt idx="2">
                  <c:v>0.47745769853414055</c:v>
                </c:pt>
                <c:pt idx="3">
                  <c:v>0.64311533940966448</c:v>
                </c:pt>
                <c:pt idx="4">
                  <c:v>6.0985075288847487E-2</c:v>
                </c:pt>
                <c:pt idx="5">
                  <c:v>3.2377530880624485E-2</c:v>
                </c:pt>
                <c:pt idx="6">
                  <c:v>0.13141870642238668</c:v>
                </c:pt>
                <c:pt idx="7">
                  <c:v>0.26029468838242575</c:v>
                </c:pt>
                <c:pt idx="8">
                  <c:v>7.159776775557726E-2</c:v>
                </c:pt>
                <c:pt idx="9">
                  <c:v>0.15617681302945546</c:v>
                </c:pt>
                <c:pt idx="10">
                  <c:v>0.11228135915313893</c:v>
                </c:pt>
                <c:pt idx="11">
                  <c:v>0.15042222608835298</c:v>
                </c:pt>
              </c:numCache>
            </c:numRef>
          </c:val>
          <c:extLst>
            <c:ext xmlns:c16="http://schemas.microsoft.com/office/drawing/2014/chart" uri="{C3380CC4-5D6E-409C-BE32-E72D297353CC}">
              <c16:uniqueId val="{00000000-452F-4504-BEA2-58A4D89608AE}"/>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FC-4709-B102-7A4B6246A563}"/>
            </c:ext>
          </c:extLst>
        </c:ser>
        <c:dLbls>
          <c:showLegendKey val="0"/>
          <c:showVal val="0"/>
          <c:showCatName val="0"/>
          <c:showSerName val="0"/>
          <c:showPercent val="0"/>
          <c:showBubbleSize val="0"/>
        </c:dLbls>
        <c:gapWidth val="150"/>
        <c:overlap val="100"/>
        <c:axId val="418143624"/>
        <c:axId val="418144048"/>
      </c:barChart>
      <c:catAx>
        <c:axId val="41814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44048"/>
        <c:crosses val="autoZero"/>
        <c:auto val="1"/>
        <c:lblAlgn val="ctr"/>
        <c:lblOffset val="100"/>
        <c:noMultiLvlLbl val="0"/>
      </c:catAx>
      <c:valAx>
        <c:axId val="41814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4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9B-43F8-81AB-878A7F3434AA}"/>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2176</c:v>
                </c:pt>
                <c:pt idx="1">
                  <c:v>2848</c:v>
                </c:pt>
                <c:pt idx="2">
                  <c:v>3077</c:v>
                </c:pt>
                <c:pt idx="3">
                  <c:v>3305</c:v>
                </c:pt>
                <c:pt idx="4">
                  <c:v>3546</c:v>
                </c:pt>
                <c:pt idx="5">
                  <c:v>3282</c:v>
                </c:pt>
                <c:pt idx="6">
                  <c:v>2976</c:v>
                </c:pt>
                <c:pt idx="7">
                  <c:v>4102</c:v>
                </c:pt>
                <c:pt idx="8">
                  <c:v>4272</c:v>
                </c:pt>
                <c:pt idx="9">
                  <c:v>4751</c:v>
                </c:pt>
                <c:pt idx="10">
                  <c:v>4487</c:v>
                </c:pt>
                <c:pt idx="11">
                  <c:v>3527</c:v>
                </c:pt>
              </c:numCache>
            </c:numRef>
          </c:val>
          <c:extLst>
            <c:ext xmlns:c16="http://schemas.microsoft.com/office/drawing/2014/chart" uri="{C3380CC4-5D6E-409C-BE32-E72D297353CC}">
              <c16:uniqueId val="{00000000-C3E0-416F-9453-AEBCD42BC323}"/>
            </c:ext>
          </c:extLst>
        </c:ser>
        <c:dLbls>
          <c:showLegendKey val="0"/>
          <c:showVal val="0"/>
          <c:showCatName val="0"/>
          <c:showSerName val="0"/>
          <c:showPercent val="0"/>
          <c:showBubbleSize val="0"/>
        </c:dLbls>
        <c:gapWidth val="150"/>
        <c:overlap val="100"/>
        <c:axId val="513334072"/>
        <c:axId val="513334496"/>
      </c:barChart>
      <c:catAx>
        <c:axId val="51333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4496"/>
        <c:crosses val="autoZero"/>
        <c:auto val="1"/>
        <c:lblAlgn val="ctr"/>
        <c:lblOffset val="100"/>
        <c:noMultiLvlLbl val="0"/>
      </c:catAx>
      <c:valAx>
        <c:axId val="51333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numCache>
            </c:numRef>
          </c:val>
          <c:extLst>
            <c:ext xmlns:c16="http://schemas.microsoft.com/office/drawing/2014/chart" uri="{C3380CC4-5D6E-409C-BE32-E72D297353CC}">
              <c16:uniqueId val="{00000000-D45D-406A-9FB7-77590A3A1D41}"/>
            </c:ext>
          </c:extLst>
        </c:ser>
        <c:dLbls>
          <c:showLegendKey val="0"/>
          <c:showVal val="0"/>
          <c:showCatName val="0"/>
          <c:showSerName val="0"/>
          <c:showPercent val="0"/>
          <c:showBubbleSize val="0"/>
        </c:dLbls>
        <c:gapWidth val="150"/>
        <c:overlap val="100"/>
        <c:axId val="513335344"/>
        <c:axId val="513335768"/>
      </c:barChart>
      <c:catAx>
        <c:axId val="51333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5768"/>
        <c:crosses val="autoZero"/>
        <c:auto val="1"/>
        <c:lblAlgn val="ctr"/>
        <c:lblOffset val="100"/>
        <c:noMultiLvlLbl val="0"/>
      </c:catAx>
      <c:valAx>
        <c:axId val="51333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165519</c:v>
                </c:pt>
                <c:pt idx="1">
                  <c:v>223490</c:v>
                </c:pt>
                <c:pt idx="2">
                  <c:v>241280</c:v>
                </c:pt>
                <c:pt idx="3" formatCode="&quot;₡&quot;#,##0">
                  <c:v>260969.72</c:v>
                </c:pt>
                <c:pt idx="4" formatCode="&quot;₡&quot;#,##0">
                  <c:v>281363.78000000003</c:v>
                </c:pt>
                <c:pt idx="5" formatCode="&quot;₡&quot;#,##0">
                  <c:v>260584.76</c:v>
                </c:pt>
                <c:pt idx="6" formatCode="&quot;₡&quot;#,##0">
                  <c:v>221578.53</c:v>
                </c:pt>
                <c:pt idx="7" formatCode="&quot;₡&quot;#,##0">
                  <c:v>292712.17</c:v>
                </c:pt>
                <c:pt idx="8" formatCode="&quot;₡&quot;#,##0">
                  <c:v>304758.57</c:v>
                </c:pt>
                <c:pt idx="9" formatCode="&quot;₡&quot;#,##0">
                  <c:v>337213.06</c:v>
                </c:pt>
                <c:pt idx="10" formatCode="&quot;₡&quot;#,##0">
                  <c:v>307237.81</c:v>
                </c:pt>
                <c:pt idx="11" formatCode="&quot;₡&quot;#,##0">
                  <c:v>231364.66</c:v>
                </c:pt>
              </c:numCache>
            </c:numRef>
          </c:val>
          <c:extLst>
            <c:ext xmlns:c16="http://schemas.microsoft.com/office/drawing/2014/chart" uri="{C3380CC4-5D6E-409C-BE32-E72D297353CC}">
              <c16:uniqueId val="{00000000-AE86-41DE-A518-7E52316DB9FD}"/>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0.48255826846738958</c:v>
                </c:pt>
                <c:pt idx="1">
                  <c:v>0.63158361608231872</c:v>
                </c:pt>
                <c:pt idx="2">
                  <c:v>0.6823675515046681</c:v>
                </c:pt>
                <c:pt idx="3">
                  <c:v>0.7329297230168762</c:v>
                </c:pt>
                <c:pt idx="4">
                  <c:v>0.78637482536092074</c:v>
                </c:pt>
                <c:pt idx="5">
                  <c:v>0.72782915308362717</c:v>
                </c:pt>
                <c:pt idx="6">
                  <c:v>0.39827094736560364</c:v>
                </c:pt>
                <c:pt idx="7">
                  <c:v>0.54896082866051954</c:v>
                </c:pt>
                <c:pt idx="8">
                  <c:v>0.57171152121836644</c:v>
                </c:pt>
                <c:pt idx="9">
                  <c:v>0.63581494319018239</c:v>
                </c:pt>
                <c:pt idx="10">
                  <c:v>0.60048445592387889</c:v>
                </c:pt>
                <c:pt idx="11">
                  <c:v>0.47200995677368413</c:v>
                </c:pt>
              </c:numCache>
            </c:numRef>
          </c:val>
          <c:extLst>
            <c:ext xmlns:c16="http://schemas.microsoft.com/office/drawing/2014/chart" uri="{C3380CC4-5D6E-409C-BE32-E72D297353CC}">
              <c16:uniqueId val="{00000000-ABAB-4AD2-A24C-06CE6ED16A89}"/>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545-4415-AD78-98C8B61FE31F}"/>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100100</c:v>
                </c:pt>
                <c:pt idx="1">
                  <c:v>156100</c:v>
                </c:pt>
                <c:pt idx="2">
                  <c:v>139300</c:v>
                </c:pt>
                <c:pt idx="3">
                  <c:v>166600</c:v>
                </c:pt>
                <c:pt idx="4">
                  <c:v>187600</c:v>
                </c:pt>
                <c:pt idx="5">
                  <c:v>183400</c:v>
                </c:pt>
                <c:pt idx="6">
                  <c:v>161000</c:v>
                </c:pt>
                <c:pt idx="7">
                  <c:v>186200</c:v>
                </c:pt>
                <c:pt idx="8">
                  <c:v>193200</c:v>
                </c:pt>
                <c:pt idx="9">
                  <c:v>259700</c:v>
                </c:pt>
                <c:pt idx="10">
                  <c:v>151200</c:v>
                </c:pt>
                <c:pt idx="11">
                  <c:v>185500</c:v>
                </c:pt>
              </c:numCache>
            </c:numRef>
          </c:val>
          <c:extLst>
            <c:ext xmlns:c16="http://schemas.microsoft.com/office/drawing/2014/chart" uri="{C3380CC4-5D6E-409C-BE32-E72D297353CC}">
              <c16:uniqueId val="{00000000-C191-4B52-84AF-BC4EEA39BA5E}"/>
            </c:ext>
          </c:extLst>
        </c:ser>
        <c:dLbls>
          <c:showLegendKey val="0"/>
          <c:showVal val="0"/>
          <c:showCatName val="0"/>
          <c:showSerName val="0"/>
          <c:showPercent val="0"/>
          <c:showBubbleSize val="0"/>
        </c:dLbls>
        <c:gapWidth val="150"/>
        <c:overlap val="100"/>
        <c:axId val="513341704"/>
        <c:axId val="513342128"/>
      </c:barChart>
      <c:catAx>
        <c:axId val="51334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128"/>
        <c:crosses val="autoZero"/>
        <c:auto val="1"/>
        <c:lblAlgn val="ctr"/>
        <c:lblOffset val="100"/>
        <c:noMultiLvlLbl val="0"/>
      </c:catAx>
      <c:valAx>
        <c:axId val="51334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numCache>
            </c:numRef>
          </c:val>
          <c:extLst>
            <c:ext xmlns:c16="http://schemas.microsoft.com/office/drawing/2014/chart" uri="{C3380CC4-5D6E-409C-BE32-E72D297353CC}">
              <c16:uniqueId val="{00000000-D7A4-4C7F-8F9E-590244C6B995}"/>
            </c:ext>
          </c:extLst>
        </c:ser>
        <c:dLbls>
          <c:showLegendKey val="0"/>
          <c:showVal val="0"/>
          <c:showCatName val="0"/>
          <c:showSerName val="0"/>
          <c:showPercent val="0"/>
          <c:showBubbleSize val="0"/>
        </c:dLbls>
        <c:gapWidth val="150"/>
        <c:overlap val="100"/>
        <c:axId val="513342552"/>
        <c:axId val="513342976"/>
      </c:barChart>
      <c:catAx>
        <c:axId val="51334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976"/>
        <c:crosses val="autoZero"/>
        <c:auto val="1"/>
        <c:lblAlgn val="ctr"/>
        <c:lblOffset val="100"/>
        <c:noMultiLvlLbl val="0"/>
      </c:catAx>
      <c:valAx>
        <c:axId val="51334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6071005</c:v>
                </c:pt>
                <c:pt idx="1">
                  <c:v>9148725</c:v>
                </c:pt>
                <c:pt idx="2">
                  <c:v>8683274</c:v>
                </c:pt>
                <c:pt idx="3" formatCode="&quot;₡&quot;#,##0">
                  <c:v>10223100.42</c:v>
                </c:pt>
                <c:pt idx="4" formatCode="&quot;₡&quot;#,##0">
                  <c:v>11782125.369999999</c:v>
                </c:pt>
                <c:pt idx="5" formatCode="&quot;₡&quot;#,##0">
                  <c:v>11751752.34</c:v>
                </c:pt>
                <c:pt idx="6" formatCode="&quot;₡&quot;#,##0">
                  <c:v>9483812.5800000001</c:v>
                </c:pt>
                <c:pt idx="7" formatCode="&quot;₡&quot;#,##0">
                  <c:v>10931373.07</c:v>
                </c:pt>
                <c:pt idx="8" formatCode="&quot;₡&quot;#,##0">
                  <c:v>11051762.210000001</c:v>
                </c:pt>
                <c:pt idx="9" formatCode="&quot;₡&quot;#,##0">
                  <c:v>12593455.060000001</c:v>
                </c:pt>
                <c:pt idx="10" formatCode="&quot;₡&quot;#,##0">
                  <c:v>8103012.71</c:v>
                </c:pt>
                <c:pt idx="11" formatCode="&quot;₡&quot;#,##0">
                  <c:v>9210072.6799999997</c:v>
                </c:pt>
              </c:numCache>
            </c:numRef>
          </c:val>
          <c:extLst>
            <c:ext xmlns:c16="http://schemas.microsoft.com/office/drawing/2014/chart" uri="{C3380CC4-5D6E-409C-BE32-E72D297353CC}">
              <c16:uniqueId val="{00000000-C84B-44CB-8DF0-9089809E758C}"/>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22.198567405140487</c:v>
                </c:pt>
                <c:pt idx="1">
                  <c:v>34.617346373051248</c:v>
                </c:pt>
                <c:pt idx="2">
                  <c:v>30.891712682678019</c:v>
                </c:pt>
                <c:pt idx="3">
                  <c:v>36.945867429534516</c:v>
                </c:pt>
                <c:pt idx="4">
                  <c:v>41.602909542501052</c:v>
                </c:pt>
                <c:pt idx="5">
                  <c:v>40.671501119907745</c:v>
                </c:pt>
                <c:pt idx="6">
                  <c:v>21.546244128313905</c:v>
                </c:pt>
                <c:pt idx="7">
                  <c:v>24.918699731006516</c:v>
                </c:pt>
                <c:pt idx="8">
                  <c:v>25.855492953976686</c:v>
                </c:pt>
                <c:pt idx="9">
                  <c:v>34.755028572193297</c:v>
                </c:pt>
                <c:pt idx="10">
                  <c:v>20.234733616155669</c:v>
                </c:pt>
                <c:pt idx="11">
                  <c:v>24.825020408709499</c:v>
                </c:pt>
              </c:numCache>
            </c:numRef>
          </c:val>
          <c:extLst>
            <c:ext xmlns:c16="http://schemas.microsoft.com/office/drawing/2014/chart" uri="{C3380CC4-5D6E-409C-BE32-E72D297353CC}">
              <c16:uniqueId val="{00000000-45B3-452E-822E-33A63F2DD9BA}"/>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145</c:v>
                </c:pt>
                <c:pt idx="1">
                  <c:v>147</c:v>
                </c:pt>
                <c:pt idx="2">
                  <c:v>124</c:v>
                </c:pt>
                <c:pt idx="3">
                  <c:v>102</c:v>
                </c:pt>
                <c:pt idx="4">
                  <c:v>144</c:v>
                </c:pt>
                <c:pt idx="5">
                  <c:v>165</c:v>
                </c:pt>
                <c:pt idx="6">
                  <c:v>140</c:v>
                </c:pt>
                <c:pt idx="7">
                  <c:v>166</c:v>
                </c:pt>
                <c:pt idx="8">
                  <c:v>165</c:v>
                </c:pt>
                <c:pt idx="9">
                  <c:v>216</c:v>
                </c:pt>
                <c:pt idx="10">
                  <c:v>172</c:v>
                </c:pt>
                <c:pt idx="11">
                  <c:v>155</c:v>
                </c:pt>
              </c:numCache>
            </c:numRef>
          </c:val>
          <c:extLst>
            <c:ext xmlns:c16="http://schemas.microsoft.com/office/drawing/2014/chart" uri="{C3380CC4-5D6E-409C-BE32-E72D297353CC}">
              <c16:uniqueId val="{00000000-578A-4554-A9D1-848E22B9AED2}"/>
            </c:ext>
          </c:extLst>
        </c:ser>
        <c:dLbls>
          <c:showLegendKey val="0"/>
          <c:showVal val="0"/>
          <c:showCatName val="0"/>
          <c:showSerName val="0"/>
          <c:showPercent val="0"/>
          <c:showBubbleSize val="0"/>
        </c:dLbls>
        <c:gapWidth val="150"/>
        <c:overlap val="100"/>
        <c:axId val="418151680"/>
        <c:axId val="418151256"/>
      </c:barChart>
      <c:catAx>
        <c:axId val="41815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51256"/>
        <c:crosses val="autoZero"/>
        <c:auto val="1"/>
        <c:lblAlgn val="ctr"/>
        <c:lblOffset val="100"/>
        <c:noMultiLvlLbl val="0"/>
      </c:catAx>
      <c:valAx>
        <c:axId val="418151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FC0-4CB1-BE85-207590BD3AD7}"/>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145</c:v>
                </c:pt>
                <c:pt idx="1">
                  <c:v>147</c:v>
                </c:pt>
                <c:pt idx="2">
                  <c:v>124</c:v>
                </c:pt>
                <c:pt idx="3">
                  <c:v>102</c:v>
                </c:pt>
                <c:pt idx="4">
                  <c:v>144</c:v>
                </c:pt>
                <c:pt idx="5">
                  <c:v>165</c:v>
                </c:pt>
                <c:pt idx="6">
                  <c:v>140</c:v>
                </c:pt>
                <c:pt idx="7">
                  <c:v>166</c:v>
                </c:pt>
                <c:pt idx="8">
                  <c:v>165</c:v>
                </c:pt>
                <c:pt idx="9">
                  <c:v>216</c:v>
                </c:pt>
                <c:pt idx="10">
                  <c:v>172</c:v>
                </c:pt>
                <c:pt idx="11">
                  <c:v>155</c:v>
                </c:pt>
              </c:numCache>
            </c:numRef>
          </c:val>
          <c:extLst>
            <c:ext xmlns:c16="http://schemas.microsoft.com/office/drawing/2014/chart" uri="{C3380CC4-5D6E-409C-BE32-E72D297353CC}">
              <c16:uniqueId val="{00000000-7841-4C40-92C0-0C892E0EA16D}"/>
            </c:ext>
          </c:extLst>
        </c:ser>
        <c:dLbls>
          <c:showLegendKey val="0"/>
          <c:showVal val="0"/>
          <c:showCatName val="0"/>
          <c:showSerName val="0"/>
          <c:showPercent val="0"/>
          <c:showBubbleSize val="0"/>
        </c:dLbls>
        <c:gapWidth val="150"/>
        <c:overlap val="100"/>
        <c:axId val="513348912"/>
        <c:axId val="513349336"/>
      </c:barChart>
      <c:catAx>
        <c:axId val="513348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9336"/>
        <c:crosses val="autoZero"/>
        <c:auto val="1"/>
        <c:lblAlgn val="ctr"/>
        <c:lblOffset val="100"/>
        <c:noMultiLvlLbl val="0"/>
      </c:catAx>
      <c:valAx>
        <c:axId val="513349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8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numCache>
            </c:numRef>
          </c:val>
          <c:extLst>
            <c:ext xmlns:c16="http://schemas.microsoft.com/office/drawing/2014/chart" uri="{C3380CC4-5D6E-409C-BE32-E72D297353CC}">
              <c16:uniqueId val="{00000000-FA92-4944-81BE-15F99E3DC8F6}"/>
            </c:ext>
          </c:extLst>
        </c:ser>
        <c:dLbls>
          <c:showLegendKey val="0"/>
          <c:showVal val="0"/>
          <c:showCatName val="0"/>
          <c:showSerName val="0"/>
          <c:showPercent val="0"/>
          <c:showBubbleSize val="0"/>
        </c:dLbls>
        <c:gapWidth val="150"/>
        <c:overlap val="100"/>
        <c:axId val="513350184"/>
        <c:axId val="513350608"/>
      </c:barChart>
      <c:catAx>
        <c:axId val="513350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0608"/>
        <c:crosses val="autoZero"/>
        <c:auto val="1"/>
        <c:lblAlgn val="ctr"/>
        <c:lblOffset val="100"/>
        <c:noMultiLvlLbl val="0"/>
      </c:catAx>
      <c:valAx>
        <c:axId val="51335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0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"₡"#,##0;[Red]\-"₡"#,##0</c:formatCode>
                <c:ptCount val="12"/>
                <c:pt idx="0">
                  <c:v>10833</c:v>
                </c:pt>
                <c:pt idx="1">
                  <c:v>11608</c:v>
                </c:pt>
                <c:pt idx="2">
                  <c:v>9792</c:v>
                </c:pt>
                <c:pt idx="3" formatCode="&quot;₡&quot;#,##0">
                  <c:v>8086</c:v>
                </c:pt>
                <c:pt idx="4" formatCode="&quot;₡&quot;#,##0">
                  <c:v>11520</c:v>
                </c:pt>
                <c:pt idx="5" formatCode="&quot;₡&quot;#,##0">
                  <c:v>13200</c:v>
                </c:pt>
                <c:pt idx="6" formatCode="&quot;₡&quot;#,##0">
                  <c:v>10759</c:v>
                </c:pt>
                <c:pt idx="7" formatCode="&quot;₡&quot;#,##0">
                  <c:v>11956</c:v>
                </c:pt>
                <c:pt idx="8" formatCode="&quot;₡&quot;#,##0">
                  <c:v>11884</c:v>
                </c:pt>
                <c:pt idx="9" formatCode="&quot;₡&quot;#,##0">
                  <c:v>14838</c:v>
                </c:pt>
                <c:pt idx="10" formatCode="&quot;₡&quot;#,##0">
                  <c:v>10766</c:v>
                </c:pt>
                <c:pt idx="11" formatCode="&quot;₡&quot;#,##0">
                  <c:v>9702</c:v>
                </c:pt>
              </c:numCache>
            </c:numRef>
          </c:val>
          <c:extLst>
            <c:ext xmlns:c16="http://schemas.microsoft.com/office/drawing/2014/chart" uri="{C3380CC4-5D6E-409C-BE32-E72D297353CC}">
              <c16:uniqueId val="{00000000-DB62-4163-A09C-71BD3667782B}"/>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3.2155766970483224E-2</c:v>
                </c:pt>
                <c:pt idx="1">
                  <c:v>3.2599294790765752E-2</c:v>
                </c:pt>
                <c:pt idx="2">
                  <c:v>2.7498724857516688E-2</c:v>
                </c:pt>
                <c:pt idx="3">
                  <c:v>2.2619918834408888E-2</c:v>
                </c:pt>
                <c:pt idx="4">
                  <c:v>3.1934003060341956E-2</c:v>
                </c:pt>
                <c:pt idx="5">
                  <c:v>3.6591045173308495E-2</c:v>
                </c:pt>
                <c:pt idx="6">
                  <c:v>1.8735864459403395E-2</c:v>
                </c:pt>
                <c:pt idx="7">
                  <c:v>2.2215382144721171E-2</c:v>
                </c:pt>
                <c:pt idx="8">
                  <c:v>2.2081554541439716E-2</c:v>
                </c:pt>
                <c:pt idx="9">
                  <c:v>2.8906762308793812E-2</c:v>
                </c:pt>
                <c:pt idx="10">
                  <c:v>2.3018347764409888E-2</c:v>
                </c:pt>
                <c:pt idx="11">
                  <c:v>2.0743278508625188E-2</c:v>
                </c:pt>
              </c:numCache>
            </c:numRef>
          </c:val>
          <c:extLst>
            <c:ext xmlns:c16="http://schemas.microsoft.com/office/drawing/2014/chart" uri="{C3380CC4-5D6E-409C-BE32-E72D297353CC}">
              <c16:uniqueId val="{00000000-636C-4B2C-8521-BA46C5476793}"/>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ADF-469F-B3FF-F8687EC1CE0B}"/>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718</c:v>
                </c:pt>
                <c:pt idx="2">
                  <c:v>807</c:v>
                </c:pt>
                <c:pt idx="3">
                  <c:v>935</c:v>
                </c:pt>
                <c:pt idx="4">
                  <c:v>1072</c:v>
                </c:pt>
                <c:pt idx="5">
                  <c:v>1137</c:v>
                </c:pt>
                <c:pt idx="6">
                  <c:v>1193</c:v>
                </c:pt>
                <c:pt idx="7">
                  <c:v>1060</c:v>
                </c:pt>
                <c:pt idx="8">
                  <c:v>1035</c:v>
                </c:pt>
                <c:pt idx="9">
                  <c:v>1049</c:v>
                </c:pt>
                <c:pt idx="10">
                  <c:v>1326</c:v>
                </c:pt>
                <c:pt idx="11">
                  <c:v>1114</c:v>
                </c:pt>
                <c:pt idx="12">
                  <c:v>1031</c:v>
                </c:pt>
              </c:numCache>
            </c:numRef>
          </c:val>
          <c:extLst>
            <c:ext xmlns:c16="http://schemas.microsoft.com/office/drawing/2014/chart" uri="{C3380CC4-5D6E-409C-BE32-E72D297353CC}">
              <c16:uniqueId val="{00000000-8F4A-47B7-A379-FBF5B6276DA4}"/>
            </c:ext>
          </c:extLst>
        </c:ser>
        <c:dLbls>
          <c:showLegendKey val="0"/>
          <c:showVal val="0"/>
          <c:showCatName val="0"/>
          <c:showSerName val="0"/>
          <c:showPercent val="0"/>
          <c:showBubbleSize val="0"/>
        </c:dLbls>
        <c:gapWidth val="150"/>
        <c:overlap val="100"/>
        <c:axId val="513356120"/>
        <c:axId val="513356544"/>
      </c:barChart>
      <c:catAx>
        <c:axId val="513356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6544"/>
        <c:crosses val="autoZero"/>
        <c:auto val="1"/>
        <c:lblAlgn val="ctr"/>
        <c:lblOffset val="100"/>
        <c:noMultiLvlLbl val="0"/>
      </c:catAx>
      <c:valAx>
        <c:axId val="51335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6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numCache>
            </c:numRef>
          </c:val>
          <c:extLst>
            <c:ext xmlns:c16="http://schemas.microsoft.com/office/drawing/2014/chart" uri="{C3380CC4-5D6E-409C-BE32-E72D297353CC}">
              <c16:uniqueId val="{00000000-05B1-4A56-BB2B-C6E1654225D8}"/>
            </c:ext>
          </c:extLst>
        </c:ser>
        <c:dLbls>
          <c:showLegendKey val="0"/>
          <c:showVal val="0"/>
          <c:showCatName val="0"/>
          <c:showSerName val="0"/>
          <c:showPercent val="0"/>
          <c:showBubbleSize val="0"/>
        </c:dLbls>
        <c:gapWidth val="150"/>
        <c:overlap val="100"/>
        <c:axId val="513357392"/>
        <c:axId val="513357816"/>
      </c:barChart>
      <c:catAx>
        <c:axId val="513357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7816"/>
        <c:crosses val="autoZero"/>
        <c:auto val="1"/>
        <c:lblAlgn val="ctr"/>
        <c:lblOffset val="100"/>
        <c:noMultiLvlLbl val="0"/>
      </c:catAx>
      <c:valAx>
        <c:axId val="513357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7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53642</c:v>
                </c:pt>
                <c:pt idx="1">
                  <c:v>63724</c:v>
                </c:pt>
                <c:pt idx="2">
                  <c:v>73832</c:v>
                </c:pt>
                <c:pt idx="3" formatCode="&quot;₡&quot;#,##0">
                  <c:v>84984</c:v>
                </c:pt>
                <c:pt idx="4" formatCode="&quot;₡&quot;#,##0">
                  <c:v>90962</c:v>
                </c:pt>
                <c:pt idx="5" formatCode="&quot;₡&quot;#,##0">
                  <c:v>95442</c:v>
                </c:pt>
                <c:pt idx="6" formatCode="&quot;₡&quot;#,##0">
                  <c:v>81462</c:v>
                </c:pt>
                <c:pt idx="7" formatCode="&quot;₡&quot;#,##0">
                  <c:v>74547</c:v>
                </c:pt>
                <c:pt idx="8" formatCode="&quot;₡&quot;#,##0">
                  <c:v>75556</c:v>
                </c:pt>
                <c:pt idx="9" formatCode="&quot;₡&quot;#,##0">
                  <c:v>91092</c:v>
                </c:pt>
                <c:pt idx="10" formatCode="&quot;₡&quot;#,##0">
                  <c:v>69732</c:v>
                </c:pt>
                <c:pt idx="11" formatCode="&quot;₡&quot;#,##0">
                  <c:v>64536</c:v>
                </c:pt>
              </c:numCache>
            </c:numRef>
          </c:val>
          <c:extLst>
            <c:ext xmlns:c16="http://schemas.microsoft.com/office/drawing/2014/chart" uri="{C3380CC4-5D6E-409C-BE32-E72D297353CC}">
              <c16:uniqueId val="{00000000-DEB7-4AC2-9E09-A0D481AFED56}"/>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0.15922648748142726</c:v>
                </c:pt>
                <c:pt idx="1">
                  <c:v>0.17896347548399974</c:v>
                </c:pt>
                <c:pt idx="2">
                  <c:v>0.20734925598208145</c:v>
                </c:pt>
                <c:pt idx="3">
                  <c:v>0.23773091167143459</c:v>
                </c:pt>
                <c:pt idx="4">
                  <c:v>0.2521455658306167</c:v>
                </c:pt>
                <c:pt idx="5">
                  <c:v>0.26456434479852747</c:v>
                </c:pt>
                <c:pt idx="6">
                  <c:v>0.14185725947833999</c:v>
                </c:pt>
                <c:pt idx="7">
                  <c:v>0.13851156939630369</c:v>
                </c:pt>
                <c:pt idx="8">
                  <c:v>0.14038515584224401</c:v>
                </c:pt>
                <c:pt idx="9">
                  <c:v>0.17745540195120646</c:v>
                </c:pt>
                <c:pt idx="10">
                  <c:v>0.14908395005553846</c:v>
                </c:pt>
                <c:pt idx="11">
                  <c:v>0.13797625898317786</c:v>
                </c:pt>
              </c:numCache>
            </c:numRef>
          </c:val>
          <c:extLst>
            <c:ext xmlns:c16="http://schemas.microsoft.com/office/drawing/2014/chart" uri="{C3380CC4-5D6E-409C-BE32-E72D297353CC}">
              <c16:uniqueId val="{00000000-B76D-4C37-9318-59815BEF7E3E}"/>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numCache>
            </c:numRef>
          </c:val>
          <c:extLst>
            <c:ext xmlns:c16="http://schemas.microsoft.com/office/drawing/2014/chart" uri="{C3380CC4-5D6E-409C-BE32-E72D297353CC}">
              <c16:uniqueId val="{00000000-4155-4251-83DC-6CB76FDDF58F}"/>
            </c:ext>
          </c:extLst>
        </c:ser>
        <c:dLbls>
          <c:showLegendKey val="0"/>
          <c:showVal val="0"/>
          <c:showCatName val="0"/>
          <c:showSerName val="0"/>
          <c:showPercent val="0"/>
          <c:showBubbleSize val="0"/>
        </c:dLbls>
        <c:gapWidth val="150"/>
        <c:overlap val="100"/>
        <c:axId val="418152528"/>
        <c:axId val="418152952"/>
      </c:barChart>
      <c:catAx>
        <c:axId val="41815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52952"/>
        <c:crosses val="autoZero"/>
        <c:auto val="1"/>
        <c:lblAlgn val="ctr"/>
        <c:lblOffset val="100"/>
        <c:noMultiLvlLbl val="0"/>
      </c:catAx>
      <c:valAx>
        <c:axId val="41815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2C8-40FD-A52D-AC204EF96D9B}"/>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'295298'!$A$14:$A$25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'295298'!$B$14:$B$25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96F-4447-8144-E8B7F201B122}"/>
            </c:ext>
          </c:extLst>
        </c:ser>
        <c:dLbls>
          <c:showLegendKey val="0"/>
          <c:showVal val="0"/>
          <c:showCatName val="0"/>
          <c:showSerName val="0"/>
          <c:showPercent val="0"/>
          <c:showBubbleSize val="0"/>
        </c:dLbls>
        <c:gapWidth val="150"/>
        <c:overlap val="100"/>
        <c:axId val="513363752"/>
        <c:axId val="513364176"/>
      </c:barChart>
      <c:catAx>
        <c:axId val="51336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4176"/>
        <c:crosses val="autoZero"/>
        <c:auto val="1"/>
        <c:lblAlgn val="ctr"/>
        <c:lblOffset val="100"/>
        <c:noMultiLvlLbl val="0"/>
      </c:catAx>
      <c:valAx>
        <c:axId val="51336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'295298'!$A$14:$A$25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'295298'!$C$14:$C$25</c:f>
              <c:numCache>
                <c:formatCode>General</c:formatCode>
                <c:ptCount val="12"/>
              </c:numCache>
            </c:numRef>
          </c:val>
          <c:extLst>
            <c:ext xmlns:c16="http://schemas.microsoft.com/office/drawing/2014/chart" uri="{C3380CC4-5D6E-409C-BE32-E72D297353CC}">
              <c16:uniqueId val="{00000000-66B0-4E6B-B737-DBF7C25D2A0A}"/>
            </c:ext>
          </c:extLst>
        </c:ser>
        <c:dLbls>
          <c:showLegendKey val="0"/>
          <c:showVal val="0"/>
          <c:showCatName val="0"/>
          <c:showSerName val="0"/>
          <c:showPercent val="0"/>
          <c:showBubbleSize val="0"/>
        </c:dLbls>
        <c:gapWidth val="150"/>
        <c:overlap val="100"/>
        <c:axId val="513365024"/>
        <c:axId val="513365448"/>
      </c:barChart>
      <c:catAx>
        <c:axId val="513365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5448"/>
        <c:crosses val="autoZero"/>
        <c:auto val="1"/>
        <c:lblAlgn val="ctr"/>
        <c:lblOffset val="100"/>
        <c:noMultiLvlLbl val="0"/>
      </c:catAx>
      <c:valAx>
        <c:axId val="513365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5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'295298'!$A$14:$A$25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'295298'!$D$14:$D$25</c:f>
              <c:numCache>
                <c:formatCode>"₡"#,##0;[Red]\-"₡"#,##0</c:formatCode>
                <c:ptCount val="12"/>
                <c:pt idx="0">
                  <c:v>2252</c:v>
                </c:pt>
                <c:pt idx="1">
                  <c:v>2331</c:v>
                </c:pt>
                <c:pt idx="2">
                  <c:v>2331</c:v>
                </c:pt>
                <c:pt idx="3" formatCode="&quot;₡&quot;#,##0">
                  <c:v>2348.4299999999998</c:v>
                </c:pt>
                <c:pt idx="4" formatCode="&quot;₡&quot;#,##0">
                  <c:v>2361.3000000000002</c:v>
                </c:pt>
                <c:pt idx="5" formatCode="&quot;₡&quot;#,##0">
                  <c:v>2361.3000000000002</c:v>
                </c:pt>
                <c:pt idx="6" formatCode="&quot;₡&quot;#,##0">
                  <c:v>2212.31</c:v>
                </c:pt>
                <c:pt idx="7" formatCode="&quot;₡&quot;#,##0">
                  <c:v>2125.8000000000002</c:v>
                </c:pt>
                <c:pt idx="8" formatCode="&quot;₡&quot;#,##0">
                  <c:v>2125.8000000000002</c:v>
                </c:pt>
                <c:pt idx="9" formatCode="&quot;₡&quot;#,##0">
                  <c:v>1949.79</c:v>
                </c:pt>
                <c:pt idx="10" formatCode="&quot;₡&quot;#,##0">
                  <c:v>1847.6</c:v>
                </c:pt>
                <c:pt idx="11" formatCode="&quot;₡&quot;#,##0">
                  <c:v>1847.6</c:v>
                </c:pt>
              </c:numCache>
            </c:numRef>
          </c:val>
          <c:extLst>
            <c:ext xmlns:c16="http://schemas.microsoft.com/office/drawing/2014/chart" uri="{C3380CC4-5D6E-409C-BE32-E72D297353CC}">
              <c16:uniqueId val="{00000000-9C98-4D41-BBBF-15AF38AEDD4B}"/>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'295298'!$A$14:$A$25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170-43CD-B123-3927586328E8}"/>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'295298'!$A$14:$A$25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'295298'!$H$14:$H$25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570-4FF4-8D3C-BF98520BA5FC}"/>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'295438'!$B$12:$B$13</c:f>
              <c:strCache>
                <c:ptCount val="2"/>
                <c:pt idx="0">
                  <c:v>Energía     (kWh)</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'295438'!$B$14:$B$25</c:f>
              <c:numCache>
                <c:formatCode>General</c:formatCode>
                <c:ptCount val="12"/>
                <c:pt idx="0">
                  <c:v>9600</c:v>
                </c:pt>
                <c:pt idx="1">
                  <c:v>13600</c:v>
                </c:pt>
                <c:pt idx="2">
                  <c:v>16800</c:v>
                </c:pt>
                <c:pt idx="3">
                  <c:v>18720</c:v>
                </c:pt>
                <c:pt idx="4">
                  <c:v>20160</c:v>
                </c:pt>
                <c:pt idx="5">
                  <c:v>20480</c:v>
                </c:pt>
                <c:pt idx="6">
                  <c:v>13280</c:v>
                </c:pt>
                <c:pt idx="7">
                  <c:v>22240</c:v>
                </c:pt>
                <c:pt idx="8">
                  <c:v>24480</c:v>
                </c:pt>
                <c:pt idx="9">
                  <c:v>27040</c:v>
                </c:pt>
                <c:pt idx="10">
                  <c:v>25280</c:v>
                </c:pt>
                <c:pt idx="11">
                  <c:v>16800</c:v>
                </c:pt>
              </c:numCache>
            </c:numRef>
          </c:val>
          <c:extLst>
            <c:ext xmlns:c16="http://schemas.microsoft.com/office/drawing/2014/chart" uri="{C3380CC4-5D6E-409C-BE32-E72D297353CC}">
              <c16:uniqueId val="{00000000-D338-4F76-8D81-EEE4FAA3AEF6}"/>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'295438'!$C$12:$C$13</c:f>
              <c:strCache>
                <c:ptCount val="2"/>
                <c:pt idx="0">
                  <c:v>Demanda máxima       (kW)</c:v>
                </c:pt>
              </c:strCache>
            </c:strRef>
          </c:tx>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'295438'!$C$14:$C$25</c:f>
              <c:numCache>
                <c:formatCode>General</c:formatCode>
                <c:ptCount val="12"/>
              </c:numCache>
            </c:numRef>
          </c:val>
          <c:extLst>
            <c:ext xmlns:c16="http://schemas.microsoft.com/office/drawing/2014/chart" uri="{C3380CC4-5D6E-409C-BE32-E72D297353CC}">
              <c16:uniqueId val="{00000000-E8DB-4139-BF2E-3F8161B9219B}"/>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'295438'!$D$12:$D$13</c:f>
              <c:strCache>
                <c:ptCount val="2"/>
                <c:pt idx="0">
                  <c:v>Importe             (¢)</c:v>
                </c:pt>
              </c:strCache>
            </c:strRef>
          </c:tx>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'295438'!$D$14:$D$25</c:f>
              <c:numCache>
                <c:formatCode>"₡"#,##0;[Red]\-"₡"#,##0</c:formatCode>
                <c:ptCount val="12"/>
                <c:pt idx="0">
                  <c:v>687567</c:v>
                </c:pt>
                <c:pt idx="1">
                  <c:v>977335</c:v>
                </c:pt>
                <c:pt idx="2">
                  <c:v>1211334</c:v>
                </c:pt>
                <c:pt idx="3" formatCode="&quot;₡&quot;#,##0">
                  <c:v>1266812.3400000001</c:v>
                </c:pt>
                <c:pt idx="4" formatCode="&quot;₡&quot;#,##0">
                  <c:v>1338840.32</c:v>
                </c:pt>
                <c:pt idx="5" formatCode="&quot;₡&quot;#,##0">
                  <c:v>1398043.03</c:v>
                </c:pt>
                <c:pt idx="6" formatCode="&quot;₡&quot;#,##0">
                  <c:v>868264.12</c:v>
                </c:pt>
                <c:pt idx="7" formatCode="&quot;₡&quot;#,##0">
                  <c:v>1372879.62</c:v>
                </c:pt>
                <c:pt idx="8" formatCode="&quot;₡&quot;#,##0">
                  <c:v>1460536.76</c:v>
                </c:pt>
                <c:pt idx="9" formatCode="&quot;₡&quot;#,##0">
                  <c:v>1450899.28</c:v>
                </c:pt>
                <c:pt idx="10" formatCode="&quot;₡&quot;#,##0">
                  <c:v>1294889.56</c:v>
                </c:pt>
                <c:pt idx="11" formatCode="&quot;₡&quot;#,##0">
                  <c:v>917623.68</c:v>
                </c:pt>
              </c:numCache>
            </c:numRef>
          </c:val>
          <c:extLst>
            <c:ext xmlns:c16="http://schemas.microsoft.com/office/drawing/2014/chart" uri="{C3380CC4-5D6E-409C-BE32-E72D297353CC}">
              <c16:uniqueId val="{00000000-F71A-44CB-9C6C-0E26BB343330}"/>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'295438'!$G$13</c:f>
              <c:strCache>
                <c:ptCount val="1"/>
                <c:pt idx="0">
                  <c:v>Consumo de energía eléctrica por  empleado (kWh /Nº empleados)</c:v>
                </c:pt>
              </c:strCache>
            </c:strRef>
          </c:tx>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'295438'!$G$14:$G$25</c:f>
              <c:numCache>
                <c:formatCode>0.00</c:formatCode>
                <c:ptCount val="12"/>
                <c:pt idx="0">
                  <c:v>2.1289335373561307</c:v>
                </c:pt>
                <c:pt idx="1">
                  <c:v>3.0159891779211851</c:v>
                </c:pt>
                <c:pt idx="2">
                  <c:v>3.7256336903732286</c:v>
                </c:pt>
                <c:pt idx="3">
                  <c:v>4.151420397844455</c:v>
                </c:pt>
                <c:pt idx="4">
                  <c:v>4.4707604284478739</c:v>
                </c:pt>
                <c:pt idx="5">
                  <c:v>4.5417248796930787</c:v>
                </c:pt>
                <c:pt idx="6">
                  <c:v>1.7772305715776935</c:v>
                </c:pt>
                <c:pt idx="7">
                  <c:v>2.9763258969795108</c:v>
                </c:pt>
                <c:pt idx="8">
                  <c:v>3.2760997283299651</c:v>
                </c:pt>
                <c:pt idx="9">
                  <c:v>3.6186983927304843</c:v>
                </c:pt>
                <c:pt idx="10">
                  <c:v>3.3831618109551274</c:v>
                </c:pt>
                <c:pt idx="11">
                  <c:v>2.2483037351284074</c:v>
                </c:pt>
              </c:numCache>
            </c:numRef>
          </c:val>
          <c:extLst>
            <c:ext xmlns:c16="http://schemas.microsoft.com/office/drawing/2014/chart" uri="{C3380CC4-5D6E-409C-BE32-E72D297353CC}">
              <c16:uniqueId val="{00000000-E3D4-425D-815C-E54CC62A9122}"/>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"₡"#,##0;[Red]\-"₡"#,##0</c:formatCode>
                <c:ptCount val="12"/>
                <c:pt idx="0">
                  <c:v>10833</c:v>
                </c:pt>
                <c:pt idx="1">
                  <c:v>11608</c:v>
                </c:pt>
                <c:pt idx="2">
                  <c:v>9792</c:v>
                </c:pt>
                <c:pt idx="3" formatCode="&quot;₡&quot;#,##0">
                  <c:v>8086</c:v>
                </c:pt>
                <c:pt idx="4" formatCode="&quot;₡&quot;#,##0">
                  <c:v>11520</c:v>
                </c:pt>
                <c:pt idx="5" formatCode="&quot;₡&quot;#,##0">
                  <c:v>13200</c:v>
                </c:pt>
                <c:pt idx="6" formatCode="&quot;₡&quot;#,##0">
                  <c:v>10759</c:v>
                </c:pt>
                <c:pt idx="7" formatCode="&quot;₡&quot;#,##0">
                  <c:v>11956</c:v>
                </c:pt>
                <c:pt idx="8" formatCode="&quot;₡&quot;#,##0">
                  <c:v>11884</c:v>
                </c:pt>
                <c:pt idx="9" formatCode="&quot;₡&quot;#,##0">
                  <c:v>14838</c:v>
                </c:pt>
                <c:pt idx="10" formatCode="&quot;₡&quot;#,##0">
                  <c:v>10766</c:v>
                </c:pt>
                <c:pt idx="11" formatCode="&quot;₡&quot;#,##0">
                  <c:v>9702</c:v>
                </c:pt>
              </c:numCache>
            </c:numRef>
          </c:val>
          <c:extLst>
            <c:ext xmlns:c16="http://schemas.microsoft.com/office/drawing/2014/chart" uri="{C3380CC4-5D6E-409C-BE32-E72D297353CC}">
              <c16:uniqueId val="{00000000-4202-4849-AABB-0BFD62EEACCF}"/>
            </c:ext>
          </c:extLst>
        </c:ser>
        <c:dLbls>
          <c:showLegendKey val="0"/>
          <c:showVal val="0"/>
          <c:showCatName val="0"/>
          <c:showSerName val="0"/>
          <c:showPercent val="0"/>
          <c:showBubbleSize val="0"/>
        </c:dLbls>
        <c:gapWidth val="150"/>
        <c:overlap val="100"/>
        <c:axId val="418181784"/>
        <c:axId val="418185176"/>
      </c:barChart>
      <c:catAx>
        <c:axId val="41818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85176"/>
        <c:crosses val="autoZero"/>
        <c:auto val="1"/>
        <c:lblAlgn val="ctr"/>
        <c:lblOffset val="100"/>
        <c:noMultiLvlLbl val="0"/>
      </c:catAx>
      <c:valAx>
        <c:axId val="418185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8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'295438'!$H$13</c:f>
              <c:strCache>
                <c:ptCount val="1"/>
                <c:pt idx="0">
                  <c:v>Consumo de energía eléctrica por área física        (kWh/ m2)</c:v>
                </c:pt>
              </c:strCache>
            </c:strRef>
          </c:tx>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58B-4E25-9A06-6DBE51BBA75D}"/>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'363366'!$B$12:$B$13</c:f>
              <c:strCache>
                <c:ptCount val="2"/>
                <c:pt idx="0">
                  <c:v>Energía     (kWh)</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'363366'!$B$14:$B$25</c:f>
              <c:numCache>
                <c:formatCode>General</c:formatCode>
                <c:ptCount val="12"/>
                <c:pt idx="0">
                  <c:v>441</c:v>
                </c:pt>
                <c:pt idx="1">
                  <c:v>498</c:v>
                </c:pt>
                <c:pt idx="2">
                  <c:v>473</c:v>
                </c:pt>
                <c:pt idx="3">
                  <c:v>518</c:v>
                </c:pt>
                <c:pt idx="4">
                  <c:v>512</c:v>
                </c:pt>
                <c:pt idx="5">
                  <c:v>509</c:v>
                </c:pt>
                <c:pt idx="6">
                  <c:v>298</c:v>
                </c:pt>
                <c:pt idx="7">
                  <c:v>264</c:v>
                </c:pt>
                <c:pt idx="8">
                  <c:v>357</c:v>
                </c:pt>
                <c:pt idx="9">
                  <c:v>284</c:v>
                </c:pt>
                <c:pt idx="10">
                  <c:v>254</c:v>
                </c:pt>
                <c:pt idx="11">
                  <c:v>247</c:v>
                </c:pt>
              </c:numCache>
            </c:numRef>
          </c:val>
          <c:extLst>
            <c:ext xmlns:c16="http://schemas.microsoft.com/office/drawing/2014/chart" uri="{C3380CC4-5D6E-409C-BE32-E72D297353CC}">
              <c16:uniqueId val="{00000000-6020-44D8-9A3A-08080F817390}"/>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'363366'!$C$12:$C$13</c:f>
              <c:strCache>
                <c:ptCount val="2"/>
                <c:pt idx="0">
                  <c:v>Demanda máxima       (kW)</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'363366'!$C$14:$C$25</c:f>
              <c:numCache>
                <c:formatCode>General</c:formatCode>
                <c:ptCount val="12"/>
              </c:numCache>
            </c:numRef>
          </c:val>
          <c:extLst>
            <c:ext xmlns:c16="http://schemas.microsoft.com/office/drawing/2014/chart" uri="{C3380CC4-5D6E-409C-BE32-E72D297353CC}">
              <c16:uniqueId val="{00000000-560D-4611-B9E2-AE88A116F452}"/>
            </c:ext>
          </c:extLst>
        </c:ser>
        <c:dLbls>
          <c:showLegendKey val="0"/>
          <c:showVal val="0"/>
          <c:showCatName val="0"/>
          <c:showSerName val="0"/>
          <c:showPercent val="0"/>
          <c:showBubbleSize val="0"/>
        </c:dLbls>
        <c:gapWidth val="150"/>
        <c:overlap val="100"/>
        <c:axId val="509803000"/>
        <c:axId val="509803424"/>
      </c:barChart>
      <c:catAx>
        <c:axId val="509803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3424"/>
        <c:crosses val="autoZero"/>
        <c:auto val="1"/>
        <c:lblAlgn val="ctr"/>
        <c:lblOffset val="100"/>
        <c:noMultiLvlLbl val="0"/>
      </c:catAx>
      <c:valAx>
        <c:axId val="509803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3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'363366'!$D$12:$D$13</c:f>
              <c:strCache>
                <c:ptCount val="2"/>
                <c:pt idx="0">
                  <c:v>Importe             (¢)</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'363366'!$D$14:$D$25</c:f>
              <c:numCache>
                <c:formatCode>"₡"#,##0;[Red]\-"₡"#,##0</c:formatCode>
                <c:ptCount val="12"/>
                <c:pt idx="0">
                  <c:v>32947</c:v>
                </c:pt>
                <c:pt idx="1">
                  <c:v>39324</c:v>
                </c:pt>
                <c:pt idx="2">
                  <c:v>37350</c:v>
                </c:pt>
                <c:pt idx="3" formatCode="&quot;₡&quot;#,##0">
                  <c:v>41065</c:v>
                </c:pt>
                <c:pt idx="4" formatCode="&quot;₡&quot;#,##0">
                  <c:v>40961</c:v>
                </c:pt>
                <c:pt idx="5" formatCode="&quot;₡&quot;#,##0">
                  <c:v>40721</c:v>
                </c:pt>
                <c:pt idx="6" formatCode="&quot;₡&quot;#,##0">
                  <c:v>22901</c:v>
                </c:pt>
                <c:pt idx="7" formatCode="&quot;₡&quot;#,##0">
                  <c:v>19015</c:v>
                </c:pt>
                <c:pt idx="8" formatCode="&quot;₡&quot;#,##0">
                  <c:v>25713</c:v>
                </c:pt>
                <c:pt idx="9" formatCode="&quot;₡&quot;#,##0">
                  <c:v>19510</c:v>
                </c:pt>
                <c:pt idx="10" formatCode="&quot;₡&quot;#,##0">
                  <c:v>15899</c:v>
                </c:pt>
                <c:pt idx="11" formatCode="&quot;₡&quot;#,##0">
                  <c:v>15461</c:v>
                </c:pt>
              </c:numCache>
            </c:numRef>
          </c:val>
          <c:extLst>
            <c:ext xmlns:c16="http://schemas.microsoft.com/office/drawing/2014/chart" uri="{C3380CC4-5D6E-409C-BE32-E72D297353CC}">
              <c16:uniqueId val="{00000000-7219-4A46-AF99-4E0CAE05E4CD}"/>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'363366'!$G$13</c:f>
              <c:strCache>
                <c:ptCount val="1"/>
                <c:pt idx="0">
                  <c:v>Consumo de energía eléctrica por  empleado (kWh /Nº empleados)</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'363366'!$G$14:$G$25</c:f>
              <c:numCache>
                <c:formatCode>0.00</c:formatCode>
                <c:ptCount val="12"/>
                <c:pt idx="0">
                  <c:v>9.779788437229725E-2</c:v>
                </c:pt>
                <c:pt idx="1">
                  <c:v>0.11043842725034927</c:v>
                </c:pt>
                <c:pt idx="2">
                  <c:v>0.10489432949681768</c:v>
                </c:pt>
                <c:pt idx="3">
                  <c:v>0.11487370545317455</c:v>
                </c:pt>
                <c:pt idx="4">
                  <c:v>0.11354312199232697</c:v>
                </c:pt>
                <c:pt idx="5">
                  <c:v>0.11287783026190318</c:v>
                </c:pt>
                <c:pt idx="6">
                  <c:v>3.9880625777872943E-2</c:v>
                </c:pt>
                <c:pt idx="7">
                  <c:v>3.5330487266303549E-2</c:v>
                </c:pt>
                <c:pt idx="8">
                  <c:v>4.7776454371478663E-2</c:v>
                </c:pt>
                <c:pt idx="9">
                  <c:v>3.8007039331932606E-2</c:v>
                </c:pt>
                <c:pt idx="10">
                  <c:v>3.3992211233489021E-2</c:v>
                </c:pt>
                <c:pt idx="11">
                  <c:v>3.3055418010518846E-2</c:v>
                </c:pt>
              </c:numCache>
            </c:numRef>
          </c:val>
          <c:extLst>
            <c:ext xmlns:c16="http://schemas.microsoft.com/office/drawing/2014/chart" uri="{C3380CC4-5D6E-409C-BE32-E72D297353CC}">
              <c16:uniqueId val="{00000000-75F6-415B-9F42-E86A7FF3B384}"/>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'363366'!$H$13</c:f>
              <c:strCache>
                <c:ptCount val="1"/>
                <c:pt idx="0">
                  <c:v>Consumo de energía eléctrica por área física        (kWh/ m2)</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9F-44A5-97EC-9B9A093012E7}"/>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'363340'!$B$12:$B$13</c:f>
              <c:strCache>
                <c:ptCount val="2"/>
                <c:pt idx="0">
                  <c:v>Energía     (kWh)</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'363340'!$B$14:$B$25</c:f>
              <c:numCache>
                <c:formatCode>General</c:formatCode>
                <c:ptCount val="12"/>
                <c:pt idx="0">
                  <c:v>26666</c:v>
                </c:pt>
                <c:pt idx="1">
                  <c:v>28488</c:v>
                </c:pt>
                <c:pt idx="2">
                  <c:v>26128</c:v>
                </c:pt>
                <c:pt idx="3">
                  <c:v>29748</c:v>
                </c:pt>
                <c:pt idx="4">
                  <c:v>27109</c:v>
                </c:pt>
                <c:pt idx="5">
                  <c:v>26936</c:v>
                </c:pt>
                <c:pt idx="6">
                  <c:v>28127</c:v>
                </c:pt>
                <c:pt idx="7">
                  <c:v>27668</c:v>
                </c:pt>
                <c:pt idx="8">
                  <c:v>26152</c:v>
                </c:pt>
                <c:pt idx="9">
                  <c:v>25227</c:v>
                </c:pt>
                <c:pt idx="10">
                  <c:v>25869</c:v>
                </c:pt>
                <c:pt idx="11">
                  <c:v>27287</c:v>
                </c:pt>
              </c:numCache>
            </c:numRef>
          </c:val>
          <c:extLst>
            <c:ext xmlns:c16="http://schemas.microsoft.com/office/drawing/2014/chart" uri="{C3380CC4-5D6E-409C-BE32-E72D297353CC}">
              <c16:uniqueId val="{00000000-BB6F-40C5-B675-60F309A192C8}"/>
            </c:ext>
          </c:extLst>
        </c:ser>
        <c:dLbls>
          <c:showLegendKey val="0"/>
          <c:showVal val="0"/>
          <c:showCatName val="0"/>
          <c:showSerName val="0"/>
          <c:showPercent val="0"/>
          <c:showBubbleSize val="0"/>
        </c:dLbls>
        <c:gapWidth val="150"/>
        <c:overlap val="100"/>
        <c:axId val="509809360"/>
        <c:axId val="509809784"/>
      </c:barChart>
      <c:catAx>
        <c:axId val="5098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9784"/>
        <c:crosses val="autoZero"/>
        <c:auto val="1"/>
        <c:lblAlgn val="ctr"/>
        <c:lblOffset val="100"/>
        <c:noMultiLvlLbl val="0"/>
      </c:catAx>
      <c:valAx>
        <c:axId val="509809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'363340'!$C$12:$C$13</c:f>
              <c:strCache>
                <c:ptCount val="2"/>
                <c:pt idx="0">
                  <c:v>Demanda máxima       (kW)</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'363340'!$C$14:$C$25</c:f>
              <c:numCache>
                <c:formatCode>General</c:formatCode>
                <c:ptCount val="12"/>
              </c:numCache>
            </c:numRef>
          </c:val>
          <c:extLst>
            <c:ext xmlns:c16="http://schemas.microsoft.com/office/drawing/2014/chart" uri="{C3380CC4-5D6E-409C-BE32-E72D297353CC}">
              <c16:uniqueId val="{00000000-5B73-427B-A2C1-FAE7146B14AF}"/>
            </c:ext>
          </c:extLst>
        </c:ser>
        <c:dLbls>
          <c:showLegendKey val="0"/>
          <c:showVal val="0"/>
          <c:showCatName val="0"/>
          <c:showSerName val="0"/>
          <c:showPercent val="0"/>
          <c:showBubbleSize val="0"/>
        </c:dLbls>
        <c:gapWidth val="150"/>
        <c:overlap val="100"/>
        <c:axId val="509811056"/>
        <c:axId val="509811480"/>
      </c:barChart>
      <c:catAx>
        <c:axId val="50981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1480"/>
        <c:crosses val="autoZero"/>
        <c:auto val="1"/>
        <c:lblAlgn val="ctr"/>
        <c:lblOffset val="100"/>
        <c:noMultiLvlLbl val="0"/>
      </c:catAx>
      <c:valAx>
        <c:axId val="509811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'363340'!$D$12:$D$13</c:f>
              <c:strCache>
                <c:ptCount val="2"/>
                <c:pt idx="0">
                  <c:v>Importe             (¢)</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'363340'!$D$14:$D$25</c:f>
              <c:numCache>
                <c:formatCode>"₡"#,##0;[Red]\-"₡"#,##0</c:formatCode>
                <c:ptCount val="12"/>
                <c:pt idx="0">
                  <c:v>1499367</c:v>
                </c:pt>
                <c:pt idx="1">
                  <c:v>1636383</c:v>
                </c:pt>
                <c:pt idx="2">
                  <c:v>1527421</c:v>
                </c:pt>
                <c:pt idx="3" formatCode="&quot;₡&quot;#,##0">
                  <c:v>1707147.89</c:v>
                </c:pt>
                <c:pt idx="4" formatCode="&quot;₡&quot;#,##0">
                  <c:v>1591054.73</c:v>
                </c:pt>
                <c:pt idx="5" formatCode="&quot;₡&quot;#,##0">
                  <c:v>1594014</c:v>
                </c:pt>
                <c:pt idx="6" formatCode="&quot;₡&quot;#,##0">
                  <c:v>1558169.68</c:v>
                </c:pt>
                <c:pt idx="7" formatCode="&quot;₡&quot;#,##0">
                  <c:v>1447841.36</c:v>
                </c:pt>
                <c:pt idx="8" formatCode="&quot;₡&quot;#,##0">
                  <c:v>1400606.35</c:v>
                </c:pt>
                <c:pt idx="9" formatCode="&quot;₡&quot;#,##0">
                  <c:v>1254204.18</c:v>
                </c:pt>
                <c:pt idx="10" formatCode="&quot;₡&quot;#,##0">
                  <c:v>1212168.04</c:v>
                </c:pt>
                <c:pt idx="11" formatCode="&quot;₡&quot;#,##0">
                  <c:v>1248935.99</c:v>
                </c:pt>
              </c:numCache>
            </c:numRef>
          </c:val>
          <c:extLst>
            <c:ext xmlns:c16="http://schemas.microsoft.com/office/drawing/2014/chart" uri="{C3380CC4-5D6E-409C-BE32-E72D297353CC}">
              <c16:uniqueId val="{00000000-C2BB-4A63-86AB-18170F4AFD0C}"/>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'363340'!$G$13</c:f>
              <c:strCache>
                <c:ptCount val="1"/>
                <c:pt idx="0">
                  <c:v>Consumo de energía eléctrica por  empleado (kWh /Nº empleados)</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'363340'!$G$14:$G$25</c:f>
              <c:numCache>
                <c:formatCode>0.00</c:formatCode>
                <c:ptCount val="12"/>
                <c:pt idx="0">
                  <c:v>5.9135564278269355</c:v>
                </c:pt>
                <c:pt idx="1">
                  <c:v>6.3176102721043179</c:v>
                </c:pt>
                <c:pt idx="2">
                  <c:v>5.7942474441709351</c:v>
                </c:pt>
                <c:pt idx="3">
                  <c:v>6.5970327988823092</c:v>
                </c:pt>
                <c:pt idx="4">
                  <c:v>6.0117978400195149</c:v>
                </c:pt>
                <c:pt idx="5">
                  <c:v>5.9734326835650764</c:v>
                </c:pt>
                <c:pt idx="6">
                  <c:v>3.7641689974974235</c:v>
                </c:pt>
                <c:pt idx="7">
                  <c:v>3.7027421275912369</c:v>
                </c:pt>
                <c:pt idx="8">
                  <c:v>3.4998594810165544</c:v>
                </c:pt>
                <c:pt idx="9">
                  <c:v>3.3760689479812105</c:v>
                </c:pt>
                <c:pt idx="10">
                  <c:v>3.4619862692879031</c:v>
                </c:pt>
                <c:pt idx="11">
                  <c:v>3.6517538107410035</c:v>
                </c:pt>
              </c:numCache>
            </c:numRef>
          </c:val>
          <c:extLst>
            <c:ext xmlns:c16="http://schemas.microsoft.com/office/drawing/2014/chart" uri="{C3380CC4-5D6E-409C-BE32-E72D297353CC}">
              <c16:uniqueId val="{00000000-02CC-47F4-882F-14EE0EEABD3B}"/>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3.2155766970483224E-2</c:v>
                </c:pt>
                <c:pt idx="1">
                  <c:v>3.2599294790765752E-2</c:v>
                </c:pt>
                <c:pt idx="2">
                  <c:v>2.7498724857516688E-2</c:v>
                </c:pt>
                <c:pt idx="3">
                  <c:v>2.2619918834408888E-2</c:v>
                </c:pt>
                <c:pt idx="4">
                  <c:v>3.1934003060341956E-2</c:v>
                </c:pt>
                <c:pt idx="5">
                  <c:v>3.6591045173308495E-2</c:v>
                </c:pt>
                <c:pt idx="6">
                  <c:v>1.8735864459403395E-2</c:v>
                </c:pt>
                <c:pt idx="7">
                  <c:v>2.2215382144721171E-2</c:v>
                </c:pt>
                <c:pt idx="8">
                  <c:v>2.2081554541439716E-2</c:v>
                </c:pt>
                <c:pt idx="9">
                  <c:v>2.8906762308793812E-2</c:v>
                </c:pt>
                <c:pt idx="10">
                  <c:v>2.3018347764409888E-2</c:v>
                </c:pt>
                <c:pt idx="11">
                  <c:v>2.0743278508625188E-2</c:v>
                </c:pt>
              </c:numCache>
            </c:numRef>
          </c:val>
          <c:extLst>
            <c:ext xmlns:c16="http://schemas.microsoft.com/office/drawing/2014/chart" uri="{C3380CC4-5D6E-409C-BE32-E72D297353CC}">
              <c16:uniqueId val="{00000000-33B0-45E7-9FD7-FFC2A42F6051}"/>
            </c:ext>
          </c:extLst>
        </c:ser>
        <c:dLbls>
          <c:showLegendKey val="0"/>
          <c:showVal val="0"/>
          <c:showCatName val="0"/>
          <c:showSerName val="0"/>
          <c:showPercent val="0"/>
          <c:showBubbleSize val="0"/>
        </c:dLbls>
        <c:gapWidth val="150"/>
        <c:overlap val="100"/>
        <c:axId val="489188960"/>
        <c:axId val="489189384"/>
      </c:barChart>
      <c:catAx>
        <c:axId val="489188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89384"/>
        <c:crosses val="autoZero"/>
        <c:auto val="1"/>
        <c:lblAlgn val="ctr"/>
        <c:lblOffset val="100"/>
        <c:noMultiLvlLbl val="0"/>
      </c:catAx>
      <c:valAx>
        <c:axId val="489189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8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'363340'!$H$13</c:f>
              <c:strCache>
                <c:ptCount val="1"/>
                <c:pt idx="0">
                  <c:v>Consumo de energía eléctrica por área física        (kWh/ m2)</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C7A-4024-9191-EC78B3513170}"/>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'363339'!$B$12:$B$13</c:f>
              <c:strCache>
                <c:ptCount val="2"/>
                <c:pt idx="0">
                  <c:v>Energía     (kWh)</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6720</c:v>
                </c:pt>
                <c:pt idx="1">
                  <c:v>10140</c:v>
                </c:pt>
                <c:pt idx="2">
                  <c:v>12240</c:v>
                </c:pt>
                <c:pt idx="3">
                  <c:v>14100</c:v>
                </c:pt>
                <c:pt idx="4">
                  <c:v>16440</c:v>
                </c:pt>
                <c:pt idx="5">
                  <c:v>15240</c:v>
                </c:pt>
                <c:pt idx="6">
                  <c:v>9300</c:v>
                </c:pt>
                <c:pt idx="7">
                  <c:v>16200</c:v>
                </c:pt>
                <c:pt idx="8">
                  <c:v>18360</c:v>
                </c:pt>
                <c:pt idx="9">
                  <c:v>20340</c:v>
                </c:pt>
                <c:pt idx="10">
                  <c:v>20160</c:v>
                </c:pt>
                <c:pt idx="11">
                  <c:v>12780</c:v>
                </c:pt>
              </c:numCache>
            </c:numRef>
          </c:val>
          <c:extLst>
            <c:ext xmlns:c16="http://schemas.microsoft.com/office/drawing/2014/chart" uri="{C3380CC4-5D6E-409C-BE32-E72D297353CC}">
              <c16:uniqueId val="{00000000-195D-449B-9DEA-157E33A39425}"/>
            </c:ext>
          </c:extLst>
        </c:ser>
        <c:dLbls>
          <c:showLegendKey val="0"/>
          <c:showVal val="0"/>
          <c:showCatName val="0"/>
          <c:showSerName val="0"/>
          <c:showPercent val="0"/>
          <c:showBubbleSize val="0"/>
        </c:dLbls>
        <c:gapWidth val="150"/>
        <c:overlap val="100"/>
        <c:axId val="509817416"/>
        <c:axId val="509817840"/>
      </c:barChart>
      <c:catAx>
        <c:axId val="509817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7840"/>
        <c:crosses val="autoZero"/>
        <c:auto val="1"/>
        <c:lblAlgn val="ctr"/>
        <c:lblOffset val="100"/>
        <c:noMultiLvlLbl val="0"/>
      </c:catAx>
      <c:valAx>
        <c:axId val="50981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7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'363339'!$C$12:$C$13</c:f>
              <c:strCache>
                <c:ptCount val="2"/>
                <c:pt idx="0">
                  <c:v>Demanda máxima       (kW)</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numCache>
            </c:numRef>
          </c:val>
          <c:extLst>
            <c:ext xmlns:c16="http://schemas.microsoft.com/office/drawing/2014/chart" uri="{C3380CC4-5D6E-409C-BE32-E72D297353CC}">
              <c16:uniqueId val="{00000000-1DE4-4948-ACE5-BE42F5FD9D9B}"/>
            </c:ext>
          </c:extLst>
        </c:ser>
        <c:dLbls>
          <c:showLegendKey val="0"/>
          <c:showVal val="0"/>
          <c:showCatName val="0"/>
          <c:showSerName val="0"/>
          <c:showPercent val="0"/>
          <c:showBubbleSize val="0"/>
        </c:dLbls>
        <c:gapWidth val="150"/>
        <c:overlap val="100"/>
        <c:axId val="509818688"/>
        <c:axId val="509819112"/>
      </c:barChart>
      <c:catAx>
        <c:axId val="50981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9112"/>
        <c:crosses val="autoZero"/>
        <c:auto val="1"/>
        <c:lblAlgn val="ctr"/>
        <c:lblOffset val="100"/>
        <c:noMultiLvlLbl val="0"/>
      </c:catAx>
      <c:valAx>
        <c:axId val="50981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'363339'!$D$12:$D$13</c:f>
              <c:strCache>
                <c:ptCount val="2"/>
                <c:pt idx="0">
                  <c:v>Importe             (¢)</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496473</c:v>
                </c:pt>
                <c:pt idx="1">
                  <c:v>772641</c:v>
                </c:pt>
                <c:pt idx="2">
                  <c:v>906230</c:v>
                </c:pt>
                <c:pt idx="3" formatCode="&quot;₡&quot;#,##0">
                  <c:v>1034924.36</c:v>
                </c:pt>
                <c:pt idx="4" formatCode="&quot;₡&quot;#,##0">
                  <c:v>1127396.77</c:v>
                </c:pt>
                <c:pt idx="5" formatCode="&quot;₡&quot;#,##0">
                  <c:v>1044433.23</c:v>
                </c:pt>
                <c:pt idx="6" formatCode="&quot;₡&quot;#,##0">
                  <c:v>653685.31999999995</c:v>
                </c:pt>
                <c:pt idx="7" formatCode="&quot;₡&quot;#,##0">
                  <c:v>1033583.12</c:v>
                </c:pt>
                <c:pt idx="8" formatCode="&quot;₡&quot;#,##0">
                  <c:v>1247252.94</c:v>
                </c:pt>
                <c:pt idx="9" formatCode="&quot;₡&quot;#,##0">
                  <c:v>1255704.2</c:v>
                </c:pt>
                <c:pt idx="10" formatCode="&quot;₡&quot;#,##0">
                  <c:v>1142865.9199999999</c:v>
                </c:pt>
                <c:pt idx="11" formatCode="&quot;₡&quot;#,##0">
                  <c:v>810518.95</c:v>
                </c:pt>
              </c:numCache>
            </c:numRef>
          </c:val>
          <c:extLst>
            <c:ext xmlns:c16="http://schemas.microsoft.com/office/drawing/2014/chart" uri="{C3380CC4-5D6E-409C-BE32-E72D297353CC}">
              <c16:uniqueId val="{00000000-F465-46EA-8141-6A780F09BC69}"/>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'363339'!$G$13</c:f>
              <c:strCache>
                <c:ptCount val="1"/>
                <c:pt idx="0">
                  <c:v>Consumo de energía eléctrica por  empleado (kWh /Nº empleados)</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1.4902534761492914</c:v>
                </c:pt>
                <c:pt idx="1">
                  <c:v>2.248686048832413</c:v>
                </c:pt>
                <c:pt idx="2">
                  <c:v>2.7143902601290666</c:v>
                </c:pt>
                <c:pt idx="3">
                  <c:v>3.1268711329918166</c:v>
                </c:pt>
                <c:pt idx="4">
                  <c:v>3.6457986827223734</c:v>
                </c:pt>
                <c:pt idx="5">
                  <c:v>231.6175969662697</c:v>
                </c:pt>
                <c:pt idx="6">
                  <c:v>1.2445967105175113</c:v>
                </c:pt>
                <c:pt idx="7">
                  <c:v>2.1680071731595358</c:v>
                </c:pt>
                <c:pt idx="8">
                  <c:v>2.4570747962474742</c:v>
                </c:pt>
                <c:pt idx="9">
                  <c:v>2.7220534507447507</c:v>
                </c:pt>
                <c:pt idx="10">
                  <c:v>2.6979644821540889</c:v>
                </c:pt>
                <c:pt idx="11">
                  <c:v>1.7103167699369672</c:v>
                </c:pt>
              </c:numCache>
            </c:numRef>
          </c:val>
          <c:extLst>
            <c:ext xmlns:c16="http://schemas.microsoft.com/office/drawing/2014/chart" uri="{C3380CC4-5D6E-409C-BE32-E72D297353CC}">
              <c16:uniqueId val="{00000000-939B-45AE-B691-F056CAE24ED6}"/>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'363339'!$H$13</c:f>
              <c:strCache>
                <c:ptCount val="1"/>
                <c:pt idx="0">
                  <c:v>Consumo de energía eléctrica por área física        (kWh/ m2)</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26-44B0-B875-21D03C791466}"/>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228</c:v>
                </c:pt>
                <c:pt idx="1">
                  <c:v>1271</c:v>
                </c:pt>
                <c:pt idx="2">
                  <c:v>2153</c:v>
                </c:pt>
                <c:pt idx="3">
                  <c:v>2900</c:v>
                </c:pt>
                <c:pt idx="4">
                  <c:v>275</c:v>
                </c:pt>
                <c:pt idx="5">
                  <c:v>146</c:v>
                </c:pt>
                <c:pt idx="6">
                  <c:v>982</c:v>
                </c:pt>
                <c:pt idx="7">
                  <c:v>1945</c:v>
                </c:pt>
                <c:pt idx="8">
                  <c:v>535</c:v>
                </c:pt>
                <c:pt idx="9">
                  <c:v>1167</c:v>
                </c:pt>
                <c:pt idx="10">
                  <c:v>839</c:v>
                </c:pt>
                <c:pt idx="11">
                  <c:v>1124</c:v>
                </c:pt>
              </c:numCache>
            </c:numRef>
          </c:val>
          <c:extLst>
            <c:ext xmlns:c16="http://schemas.microsoft.com/office/drawing/2014/chart" uri="{C3380CC4-5D6E-409C-BE32-E72D297353CC}">
              <c16:uniqueId val="{00000000-7A5F-4FE8-9DDC-41C3A49B616D}"/>
            </c:ext>
          </c:extLst>
        </c:ser>
        <c:dLbls>
          <c:showLegendKey val="0"/>
          <c:showVal val="0"/>
          <c:showCatName val="0"/>
          <c:showSerName val="0"/>
          <c:showPercent val="0"/>
          <c:showBubbleSize val="0"/>
        </c:dLbls>
        <c:gapWidth val="150"/>
        <c:overlap val="100"/>
        <c:axId val="513326440"/>
        <c:axId val="513326864"/>
      </c:barChart>
      <c:catAx>
        <c:axId val="513326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6864"/>
        <c:crosses val="autoZero"/>
        <c:auto val="1"/>
        <c:lblAlgn val="ctr"/>
        <c:lblOffset val="100"/>
        <c:noMultiLvlLbl val="0"/>
      </c:catAx>
      <c:valAx>
        <c:axId val="51332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6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numCache>
            </c:numRef>
          </c:val>
          <c:extLst>
            <c:ext xmlns:c16="http://schemas.microsoft.com/office/drawing/2014/chart" uri="{C3380CC4-5D6E-409C-BE32-E72D297353CC}">
              <c16:uniqueId val="{00000000-25C6-4343-9B3C-BFAC318CB803}"/>
            </c:ext>
          </c:extLst>
        </c:ser>
        <c:dLbls>
          <c:showLegendKey val="0"/>
          <c:showVal val="0"/>
          <c:showCatName val="0"/>
          <c:showSerName val="0"/>
          <c:showPercent val="0"/>
          <c:showBubbleSize val="0"/>
        </c:dLbls>
        <c:gapWidth val="150"/>
        <c:overlap val="100"/>
        <c:axId val="513327712"/>
        <c:axId val="513328136"/>
      </c:barChart>
      <c:catAx>
        <c:axId val="51332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8136"/>
        <c:crosses val="autoZero"/>
        <c:auto val="1"/>
        <c:lblAlgn val="ctr"/>
        <c:lblOffset val="100"/>
        <c:noMultiLvlLbl val="0"/>
      </c:catAx>
      <c:valAx>
        <c:axId val="513328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17034</c:v>
                </c:pt>
                <c:pt idx="1">
                  <c:v>100364</c:v>
                </c:pt>
                <c:pt idx="2">
                  <c:v>169496</c:v>
                </c:pt>
                <c:pt idx="3" formatCode="&quot;₡&quot;#,##0">
                  <c:v>245663</c:v>
                </c:pt>
                <c:pt idx="4" formatCode="&quot;₡&quot;#,##0">
                  <c:v>22001</c:v>
                </c:pt>
                <c:pt idx="5" formatCode="&quot;₡&quot;#,##0">
                  <c:v>11680</c:v>
                </c:pt>
                <c:pt idx="6" formatCode="&quot;₡&quot;#,##0">
                  <c:v>75467</c:v>
                </c:pt>
                <c:pt idx="7" formatCode="&quot;₡&quot;#,##0">
                  <c:v>139864</c:v>
                </c:pt>
                <c:pt idx="8" formatCode="&quot;₡&quot;#,##0">
                  <c:v>38534</c:v>
                </c:pt>
                <c:pt idx="9" formatCode="&quot;₡&quot;#,##0">
                  <c:v>80169</c:v>
                </c:pt>
                <c:pt idx="10" formatCode="&quot;₡&quot;#,##0">
                  <c:v>52518</c:v>
                </c:pt>
                <c:pt idx="11" formatCode="&quot;₡&quot;#,##0">
                  <c:v>70358</c:v>
                </c:pt>
              </c:numCache>
            </c:numRef>
          </c:val>
          <c:extLst>
            <c:ext xmlns:c16="http://schemas.microsoft.com/office/drawing/2014/chart" uri="{C3380CC4-5D6E-409C-BE32-E72D297353CC}">
              <c16:uniqueId val="{00000000-81DC-4F04-949C-D8E5D64609CF}"/>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5.0562171512208098E-2</c:v>
                </c:pt>
                <c:pt idx="1">
                  <c:v>0.28186192978954605</c:v>
                </c:pt>
                <c:pt idx="2">
                  <c:v>0.47745769853414055</c:v>
                </c:pt>
                <c:pt idx="3">
                  <c:v>0.64311533940966448</c:v>
                </c:pt>
                <c:pt idx="4">
                  <c:v>6.0985075288847487E-2</c:v>
                </c:pt>
                <c:pt idx="5">
                  <c:v>3.2377530880624485E-2</c:v>
                </c:pt>
                <c:pt idx="6">
                  <c:v>0.13141870642238668</c:v>
                </c:pt>
                <c:pt idx="7">
                  <c:v>0.26029468838242575</c:v>
                </c:pt>
                <c:pt idx="8">
                  <c:v>7.159776775557726E-2</c:v>
                </c:pt>
                <c:pt idx="9">
                  <c:v>0.15617681302945546</c:v>
                </c:pt>
                <c:pt idx="10">
                  <c:v>0.11228135915313893</c:v>
                </c:pt>
                <c:pt idx="11">
                  <c:v>0.15042222608835298</c:v>
                </c:pt>
              </c:numCache>
            </c:numRef>
          </c:val>
          <c:extLst>
            <c:ext xmlns:c16="http://schemas.microsoft.com/office/drawing/2014/chart" uri="{C3380CC4-5D6E-409C-BE32-E72D297353CC}">
              <c16:uniqueId val="{00000000-2D22-4B20-86F6-AAE64FA9EEF4}"/>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'363302'!$G$13</c:f>
              <c:strCache>
                <c:ptCount val="1"/>
                <c:pt idx="0">
                  <c:v>Consumo de energía eléctrica por  empleado (kWh /Nº empleados)</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'363302'!$G$14:$G$25</c:f>
              <c:numCache>
                <c:formatCode>0.00</c:formatCode>
                <c:ptCount val="12"/>
                <c:pt idx="0">
                  <c:v>8.9370855786929229E-2</c:v>
                </c:pt>
                <c:pt idx="1">
                  <c:v>8.0056771560996165E-2</c:v>
                </c:pt>
                <c:pt idx="2">
                  <c:v>7.6508548998735937E-2</c:v>
                </c:pt>
                <c:pt idx="3">
                  <c:v>7.1407979065486876E-2</c:v>
                </c:pt>
                <c:pt idx="4">
                  <c:v>7.7617368549442262E-2</c:v>
                </c:pt>
                <c:pt idx="5">
                  <c:v>7.7395604639300994E-2</c:v>
                </c:pt>
                <c:pt idx="6">
                  <c:v>5.1791282469922248E-2</c:v>
                </c:pt>
                <c:pt idx="7">
                  <c:v>6.1962180319312658E-2</c:v>
                </c:pt>
                <c:pt idx="8">
                  <c:v>6.7181456847289323E-2</c:v>
                </c:pt>
                <c:pt idx="9">
                  <c:v>6.2363663129157018E-2</c:v>
                </c:pt>
                <c:pt idx="10">
                  <c:v>6.142686990618685E-2</c:v>
                </c:pt>
                <c:pt idx="11">
                  <c:v>5.0185351230544809E-2</c:v>
                </c:pt>
              </c:numCache>
            </c:numRef>
          </c:val>
          <c:extLst>
            <c:ext xmlns:c16="http://schemas.microsoft.com/office/drawing/2014/chart" uri="{C3380CC4-5D6E-409C-BE32-E72D297353CC}">
              <c16:uniqueId val="{00000000-35FF-4309-BCAD-5039347FB415}"/>
            </c:ext>
          </c:extLst>
        </c:ser>
        <c:dLbls>
          <c:showLegendKey val="0"/>
          <c:showVal val="0"/>
          <c:showCatName val="0"/>
          <c:showSerName val="0"/>
          <c:showPercent val="0"/>
          <c:showBubbleSize val="0"/>
        </c:dLbls>
        <c:gapWidth val="150"/>
        <c:overlap val="100"/>
        <c:axId val="418190264"/>
        <c:axId val="418190688"/>
      </c:barChart>
      <c:catAx>
        <c:axId val="41819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0688"/>
        <c:crosses val="autoZero"/>
        <c:auto val="1"/>
        <c:lblAlgn val="ctr"/>
        <c:lblOffset val="100"/>
        <c:noMultiLvlLbl val="0"/>
      </c:catAx>
      <c:valAx>
        <c:axId val="41819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9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C46-4312-A0C6-489EE4033E69}"/>
            </c:ext>
          </c:extLst>
        </c:ser>
        <c:dLbls>
          <c:showLegendKey val="0"/>
          <c:showVal val="0"/>
          <c:showCatName val="0"/>
          <c:showSerName val="0"/>
          <c:showPercent val="0"/>
          <c:showBubbleSize val="0"/>
        </c:dLbls>
        <c:gapWidth val="150"/>
        <c:overlap val="100"/>
        <c:axId val="489189808"/>
        <c:axId val="489190232"/>
      </c:barChart>
      <c:catAx>
        <c:axId val="489189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0232"/>
        <c:crosses val="autoZero"/>
        <c:auto val="1"/>
        <c:lblAlgn val="ctr"/>
        <c:lblOffset val="100"/>
        <c:noMultiLvlLbl val="0"/>
      </c:catAx>
      <c:valAx>
        <c:axId val="489190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89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B1-49E3-A1EE-9705321612F0}"/>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2176</c:v>
                </c:pt>
                <c:pt idx="1">
                  <c:v>2848</c:v>
                </c:pt>
                <c:pt idx="2">
                  <c:v>3077</c:v>
                </c:pt>
                <c:pt idx="3">
                  <c:v>3305</c:v>
                </c:pt>
                <c:pt idx="4">
                  <c:v>3546</c:v>
                </c:pt>
                <c:pt idx="5">
                  <c:v>3282</c:v>
                </c:pt>
                <c:pt idx="6">
                  <c:v>2976</c:v>
                </c:pt>
                <c:pt idx="7">
                  <c:v>4102</c:v>
                </c:pt>
                <c:pt idx="8">
                  <c:v>4272</c:v>
                </c:pt>
                <c:pt idx="9">
                  <c:v>4751</c:v>
                </c:pt>
                <c:pt idx="10">
                  <c:v>4487</c:v>
                </c:pt>
                <c:pt idx="11">
                  <c:v>3527</c:v>
                </c:pt>
              </c:numCache>
            </c:numRef>
          </c:val>
          <c:extLst>
            <c:ext xmlns:c16="http://schemas.microsoft.com/office/drawing/2014/chart" uri="{C3380CC4-5D6E-409C-BE32-E72D297353CC}">
              <c16:uniqueId val="{00000000-A662-46F6-B6B2-042CF8771EB4}"/>
            </c:ext>
          </c:extLst>
        </c:ser>
        <c:dLbls>
          <c:showLegendKey val="0"/>
          <c:showVal val="0"/>
          <c:showCatName val="0"/>
          <c:showSerName val="0"/>
          <c:showPercent val="0"/>
          <c:showBubbleSize val="0"/>
        </c:dLbls>
        <c:gapWidth val="150"/>
        <c:overlap val="100"/>
        <c:axId val="513334072"/>
        <c:axId val="513334496"/>
      </c:barChart>
      <c:catAx>
        <c:axId val="51333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4496"/>
        <c:crosses val="autoZero"/>
        <c:auto val="1"/>
        <c:lblAlgn val="ctr"/>
        <c:lblOffset val="100"/>
        <c:noMultiLvlLbl val="0"/>
      </c:catAx>
      <c:valAx>
        <c:axId val="51333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numCache>
            </c:numRef>
          </c:val>
          <c:extLst>
            <c:ext xmlns:c16="http://schemas.microsoft.com/office/drawing/2014/chart" uri="{C3380CC4-5D6E-409C-BE32-E72D297353CC}">
              <c16:uniqueId val="{00000000-33C9-4FFB-8EA3-191F43211F55}"/>
            </c:ext>
          </c:extLst>
        </c:ser>
        <c:dLbls>
          <c:showLegendKey val="0"/>
          <c:showVal val="0"/>
          <c:showCatName val="0"/>
          <c:showSerName val="0"/>
          <c:showPercent val="0"/>
          <c:showBubbleSize val="0"/>
        </c:dLbls>
        <c:gapWidth val="150"/>
        <c:overlap val="100"/>
        <c:axId val="513335344"/>
        <c:axId val="513335768"/>
      </c:barChart>
      <c:catAx>
        <c:axId val="51333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5768"/>
        <c:crosses val="autoZero"/>
        <c:auto val="1"/>
        <c:lblAlgn val="ctr"/>
        <c:lblOffset val="100"/>
        <c:noMultiLvlLbl val="0"/>
      </c:catAx>
      <c:valAx>
        <c:axId val="51333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165519</c:v>
                </c:pt>
                <c:pt idx="1">
                  <c:v>223490</c:v>
                </c:pt>
                <c:pt idx="2">
                  <c:v>241280</c:v>
                </c:pt>
                <c:pt idx="3" formatCode="&quot;₡&quot;#,##0">
                  <c:v>260969.72</c:v>
                </c:pt>
                <c:pt idx="4" formatCode="&quot;₡&quot;#,##0">
                  <c:v>281363.78000000003</c:v>
                </c:pt>
                <c:pt idx="5" formatCode="&quot;₡&quot;#,##0">
                  <c:v>260584.76</c:v>
                </c:pt>
                <c:pt idx="6" formatCode="&quot;₡&quot;#,##0">
                  <c:v>221578.53</c:v>
                </c:pt>
                <c:pt idx="7" formatCode="&quot;₡&quot;#,##0">
                  <c:v>292712.17</c:v>
                </c:pt>
                <c:pt idx="8" formatCode="&quot;₡&quot;#,##0">
                  <c:v>304758.57</c:v>
                </c:pt>
                <c:pt idx="9" formatCode="&quot;₡&quot;#,##0">
                  <c:v>337213.06</c:v>
                </c:pt>
                <c:pt idx="10" formatCode="&quot;₡&quot;#,##0">
                  <c:v>307237.81</c:v>
                </c:pt>
                <c:pt idx="11" formatCode="&quot;₡&quot;#,##0">
                  <c:v>231364.66</c:v>
                </c:pt>
              </c:numCache>
            </c:numRef>
          </c:val>
          <c:extLst>
            <c:ext xmlns:c16="http://schemas.microsoft.com/office/drawing/2014/chart" uri="{C3380CC4-5D6E-409C-BE32-E72D297353CC}">
              <c16:uniqueId val="{00000000-E3AC-409D-9356-F2692C1CF050}"/>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0.48255826846738958</c:v>
                </c:pt>
                <c:pt idx="1">
                  <c:v>0.63158361608231872</c:v>
                </c:pt>
                <c:pt idx="2">
                  <c:v>0.6823675515046681</c:v>
                </c:pt>
                <c:pt idx="3">
                  <c:v>0.7329297230168762</c:v>
                </c:pt>
                <c:pt idx="4">
                  <c:v>0.78637482536092074</c:v>
                </c:pt>
                <c:pt idx="5">
                  <c:v>0.72782915308362717</c:v>
                </c:pt>
                <c:pt idx="6">
                  <c:v>0.39827094736560364</c:v>
                </c:pt>
                <c:pt idx="7">
                  <c:v>0.54896082866051954</c:v>
                </c:pt>
                <c:pt idx="8">
                  <c:v>0.57171152121836644</c:v>
                </c:pt>
                <c:pt idx="9">
                  <c:v>0.63581494319018239</c:v>
                </c:pt>
                <c:pt idx="10">
                  <c:v>0.60048445592387889</c:v>
                </c:pt>
                <c:pt idx="11">
                  <c:v>0.47200995677368413</c:v>
                </c:pt>
              </c:numCache>
            </c:numRef>
          </c:val>
          <c:extLst>
            <c:ext xmlns:c16="http://schemas.microsoft.com/office/drawing/2014/chart" uri="{C3380CC4-5D6E-409C-BE32-E72D297353CC}">
              <c16:uniqueId val="{00000000-10B2-4AB8-8414-1CDAF8D00E54}"/>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B8-4C8E-990C-87F868A81C89}"/>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100100</c:v>
                </c:pt>
                <c:pt idx="1">
                  <c:v>156100</c:v>
                </c:pt>
                <c:pt idx="2">
                  <c:v>139300</c:v>
                </c:pt>
                <c:pt idx="3">
                  <c:v>166600</c:v>
                </c:pt>
                <c:pt idx="4">
                  <c:v>187600</c:v>
                </c:pt>
                <c:pt idx="5">
                  <c:v>183400</c:v>
                </c:pt>
                <c:pt idx="6">
                  <c:v>161000</c:v>
                </c:pt>
                <c:pt idx="7">
                  <c:v>186200</c:v>
                </c:pt>
                <c:pt idx="8">
                  <c:v>193200</c:v>
                </c:pt>
                <c:pt idx="9">
                  <c:v>259700</c:v>
                </c:pt>
                <c:pt idx="10">
                  <c:v>151200</c:v>
                </c:pt>
                <c:pt idx="11">
                  <c:v>185500</c:v>
                </c:pt>
              </c:numCache>
            </c:numRef>
          </c:val>
          <c:extLst>
            <c:ext xmlns:c16="http://schemas.microsoft.com/office/drawing/2014/chart" uri="{C3380CC4-5D6E-409C-BE32-E72D297353CC}">
              <c16:uniqueId val="{00000000-447B-4B17-8CF1-E4517198AC66}"/>
            </c:ext>
          </c:extLst>
        </c:ser>
        <c:dLbls>
          <c:showLegendKey val="0"/>
          <c:showVal val="0"/>
          <c:showCatName val="0"/>
          <c:showSerName val="0"/>
          <c:showPercent val="0"/>
          <c:showBubbleSize val="0"/>
        </c:dLbls>
        <c:gapWidth val="150"/>
        <c:overlap val="100"/>
        <c:axId val="513341704"/>
        <c:axId val="513342128"/>
      </c:barChart>
      <c:catAx>
        <c:axId val="51334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128"/>
        <c:crosses val="autoZero"/>
        <c:auto val="1"/>
        <c:lblAlgn val="ctr"/>
        <c:lblOffset val="100"/>
        <c:noMultiLvlLbl val="0"/>
      </c:catAx>
      <c:valAx>
        <c:axId val="51334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numCache>
            </c:numRef>
          </c:val>
          <c:extLst>
            <c:ext xmlns:c16="http://schemas.microsoft.com/office/drawing/2014/chart" uri="{C3380CC4-5D6E-409C-BE32-E72D297353CC}">
              <c16:uniqueId val="{00000000-0CF9-4A76-B9C6-D5F699806A9E}"/>
            </c:ext>
          </c:extLst>
        </c:ser>
        <c:dLbls>
          <c:showLegendKey val="0"/>
          <c:showVal val="0"/>
          <c:showCatName val="0"/>
          <c:showSerName val="0"/>
          <c:showPercent val="0"/>
          <c:showBubbleSize val="0"/>
        </c:dLbls>
        <c:gapWidth val="150"/>
        <c:overlap val="100"/>
        <c:axId val="513342552"/>
        <c:axId val="513342976"/>
      </c:barChart>
      <c:catAx>
        <c:axId val="51334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976"/>
        <c:crosses val="autoZero"/>
        <c:auto val="1"/>
        <c:lblAlgn val="ctr"/>
        <c:lblOffset val="100"/>
        <c:noMultiLvlLbl val="0"/>
      </c:catAx>
      <c:valAx>
        <c:axId val="51334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6071005</c:v>
                </c:pt>
                <c:pt idx="1">
                  <c:v>9148725</c:v>
                </c:pt>
                <c:pt idx="2">
                  <c:v>8683274</c:v>
                </c:pt>
                <c:pt idx="3" formatCode="&quot;₡&quot;#,##0">
                  <c:v>10223100.42</c:v>
                </c:pt>
                <c:pt idx="4" formatCode="&quot;₡&quot;#,##0">
                  <c:v>11782125.369999999</c:v>
                </c:pt>
                <c:pt idx="5" formatCode="&quot;₡&quot;#,##0">
                  <c:v>11751752.34</c:v>
                </c:pt>
                <c:pt idx="6" formatCode="&quot;₡&quot;#,##0">
                  <c:v>9483812.5800000001</c:v>
                </c:pt>
                <c:pt idx="7" formatCode="&quot;₡&quot;#,##0">
                  <c:v>10931373.07</c:v>
                </c:pt>
                <c:pt idx="8" formatCode="&quot;₡&quot;#,##0">
                  <c:v>11051762.210000001</c:v>
                </c:pt>
                <c:pt idx="9" formatCode="&quot;₡&quot;#,##0">
                  <c:v>12593455.060000001</c:v>
                </c:pt>
                <c:pt idx="10" formatCode="&quot;₡&quot;#,##0">
                  <c:v>8103012.71</c:v>
                </c:pt>
                <c:pt idx="11" formatCode="&quot;₡&quot;#,##0">
                  <c:v>9210072.6799999997</c:v>
                </c:pt>
              </c:numCache>
            </c:numRef>
          </c:val>
          <c:extLst>
            <c:ext xmlns:c16="http://schemas.microsoft.com/office/drawing/2014/chart" uri="{C3380CC4-5D6E-409C-BE32-E72D297353CC}">
              <c16:uniqueId val="{00000000-ED38-4179-8211-14A7F19EFE49}"/>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22.198567405140487</c:v>
                </c:pt>
                <c:pt idx="1">
                  <c:v>34.617346373051248</c:v>
                </c:pt>
                <c:pt idx="2">
                  <c:v>30.891712682678019</c:v>
                </c:pt>
                <c:pt idx="3">
                  <c:v>36.945867429534516</c:v>
                </c:pt>
                <c:pt idx="4">
                  <c:v>41.602909542501052</c:v>
                </c:pt>
                <c:pt idx="5">
                  <c:v>40.671501119907745</c:v>
                </c:pt>
                <c:pt idx="6">
                  <c:v>21.546244128313905</c:v>
                </c:pt>
                <c:pt idx="7">
                  <c:v>24.918699731006516</c:v>
                </c:pt>
                <c:pt idx="8">
                  <c:v>25.855492953976686</c:v>
                </c:pt>
                <c:pt idx="9">
                  <c:v>34.755028572193297</c:v>
                </c:pt>
                <c:pt idx="10">
                  <c:v>20.234733616155669</c:v>
                </c:pt>
                <c:pt idx="11">
                  <c:v>24.825020408709499</c:v>
                </c:pt>
              </c:numCache>
            </c:numRef>
          </c:val>
          <c:extLst>
            <c:ext xmlns:c16="http://schemas.microsoft.com/office/drawing/2014/chart" uri="{C3380CC4-5D6E-409C-BE32-E72D297353CC}">
              <c16:uniqueId val="{00000000-54DB-45A6-9C61-66061C43E6CC}"/>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718</c:v>
                </c:pt>
                <c:pt idx="2">
                  <c:v>807</c:v>
                </c:pt>
                <c:pt idx="3">
                  <c:v>935</c:v>
                </c:pt>
                <c:pt idx="4">
                  <c:v>1072</c:v>
                </c:pt>
                <c:pt idx="5">
                  <c:v>1137</c:v>
                </c:pt>
                <c:pt idx="6">
                  <c:v>1193</c:v>
                </c:pt>
                <c:pt idx="7">
                  <c:v>1060</c:v>
                </c:pt>
                <c:pt idx="8">
                  <c:v>1035</c:v>
                </c:pt>
                <c:pt idx="9">
                  <c:v>1049</c:v>
                </c:pt>
                <c:pt idx="10">
                  <c:v>1326</c:v>
                </c:pt>
                <c:pt idx="11">
                  <c:v>1114</c:v>
                </c:pt>
                <c:pt idx="12">
                  <c:v>1031</c:v>
                </c:pt>
              </c:numCache>
            </c:numRef>
          </c:val>
          <c:extLst>
            <c:ext xmlns:c16="http://schemas.microsoft.com/office/drawing/2014/chart" uri="{C3380CC4-5D6E-409C-BE32-E72D297353CC}">
              <c16:uniqueId val="{00000000-E4A0-426E-BF9B-12BF2265219F}"/>
            </c:ext>
          </c:extLst>
        </c:ser>
        <c:dLbls>
          <c:showLegendKey val="0"/>
          <c:showVal val="0"/>
          <c:showCatName val="0"/>
          <c:showSerName val="0"/>
          <c:showPercent val="0"/>
          <c:showBubbleSize val="0"/>
        </c:dLbls>
        <c:gapWidth val="150"/>
        <c:overlap val="100"/>
        <c:axId val="489192352"/>
        <c:axId val="489192776"/>
      </c:barChart>
      <c:catAx>
        <c:axId val="48919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2776"/>
        <c:crosses val="autoZero"/>
        <c:auto val="1"/>
        <c:lblAlgn val="ctr"/>
        <c:lblOffset val="100"/>
        <c:noMultiLvlLbl val="0"/>
      </c:catAx>
      <c:valAx>
        <c:axId val="48919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4E-400C-8F24-3C437809B627}"/>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145</c:v>
                </c:pt>
                <c:pt idx="1">
                  <c:v>147</c:v>
                </c:pt>
                <c:pt idx="2">
                  <c:v>124</c:v>
                </c:pt>
                <c:pt idx="3">
                  <c:v>102</c:v>
                </c:pt>
                <c:pt idx="4">
                  <c:v>144</c:v>
                </c:pt>
                <c:pt idx="5">
                  <c:v>165</c:v>
                </c:pt>
                <c:pt idx="6">
                  <c:v>140</c:v>
                </c:pt>
                <c:pt idx="7">
                  <c:v>166</c:v>
                </c:pt>
                <c:pt idx="8">
                  <c:v>165</c:v>
                </c:pt>
                <c:pt idx="9">
                  <c:v>216</c:v>
                </c:pt>
                <c:pt idx="10">
                  <c:v>172</c:v>
                </c:pt>
                <c:pt idx="11">
                  <c:v>155</c:v>
                </c:pt>
              </c:numCache>
            </c:numRef>
          </c:val>
          <c:extLst>
            <c:ext xmlns:c16="http://schemas.microsoft.com/office/drawing/2014/chart" uri="{C3380CC4-5D6E-409C-BE32-E72D297353CC}">
              <c16:uniqueId val="{00000000-4043-4D1A-B4C3-9BCDAAB5AF9E}"/>
            </c:ext>
          </c:extLst>
        </c:ser>
        <c:dLbls>
          <c:showLegendKey val="0"/>
          <c:showVal val="0"/>
          <c:showCatName val="0"/>
          <c:showSerName val="0"/>
          <c:showPercent val="0"/>
          <c:showBubbleSize val="0"/>
        </c:dLbls>
        <c:gapWidth val="150"/>
        <c:overlap val="100"/>
        <c:axId val="513348912"/>
        <c:axId val="513349336"/>
      </c:barChart>
      <c:catAx>
        <c:axId val="513348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9336"/>
        <c:crosses val="autoZero"/>
        <c:auto val="1"/>
        <c:lblAlgn val="ctr"/>
        <c:lblOffset val="100"/>
        <c:noMultiLvlLbl val="0"/>
      </c:catAx>
      <c:valAx>
        <c:axId val="513349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8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numCache>
            </c:numRef>
          </c:val>
          <c:extLst>
            <c:ext xmlns:c16="http://schemas.microsoft.com/office/drawing/2014/chart" uri="{C3380CC4-5D6E-409C-BE32-E72D297353CC}">
              <c16:uniqueId val="{00000000-F283-476F-9188-43AF40F7F519}"/>
            </c:ext>
          </c:extLst>
        </c:ser>
        <c:dLbls>
          <c:showLegendKey val="0"/>
          <c:showVal val="0"/>
          <c:showCatName val="0"/>
          <c:showSerName val="0"/>
          <c:showPercent val="0"/>
          <c:showBubbleSize val="0"/>
        </c:dLbls>
        <c:gapWidth val="150"/>
        <c:overlap val="100"/>
        <c:axId val="513350184"/>
        <c:axId val="513350608"/>
      </c:barChart>
      <c:catAx>
        <c:axId val="513350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0608"/>
        <c:crosses val="autoZero"/>
        <c:auto val="1"/>
        <c:lblAlgn val="ctr"/>
        <c:lblOffset val="100"/>
        <c:noMultiLvlLbl val="0"/>
      </c:catAx>
      <c:valAx>
        <c:axId val="51335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0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"₡"#,##0;[Red]\-"₡"#,##0</c:formatCode>
                <c:ptCount val="12"/>
                <c:pt idx="0">
                  <c:v>10833</c:v>
                </c:pt>
                <c:pt idx="1">
                  <c:v>11608</c:v>
                </c:pt>
                <c:pt idx="2">
                  <c:v>9792</c:v>
                </c:pt>
                <c:pt idx="3" formatCode="&quot;₡&quot;#,##0">
                  <c:v>8086</c:v>
                </c:pt>
                <c:pt idx="4" formatCode="&quot;₡&quot;#,##0">
                  <c:v>11520</c:v>
                </c:pt>
                <c:pt idx="5" formatCode="&quot;₡&quot;#,##0">
                  <c:v>13200</c:v>
                </c:pt>
                <c:pt idx="6" formatCode="&quot;₡&quot;#,##0">
                  <c:v>10759</c:v>
                </c:pt>
                <c:pt idx="7" formatCode="&quot;₡&quot;#,##0">
                  <c:v>11956</c:v>
                </c:pt>
                <c:pt idx="8" formatCode="&quot;₡&quot;#,##0">
                  <c:v>11884</c:v>
                </c:pt>
                <c:pt idx="9" formatCode="&quot;₡&quot;#,##0">
                  <c:v>14838</c:v>
                </c:pt>
                <c:pt idx="10" formatCode="&quot;₡&quot;#,##0">
                  <c:v>10766</c:v>
                </c:pt>
                <c:pt idx="11" formatCode="&quot;₡&quot;#,##0">
                  <c:v>9702</c:v>
                </c:pt>
              </c:numCache>
            </c:numRef>
          </c:val>
          <c:extLst>
            <c:ext xmlns:c16="http://schemas.microsoft.com/office/drawing/2014/chart" uri="{C3380CC4-5D6E-409C-BE32-E72D297353CC}">
              <c16:uniqueId val="{00000000-A6CC-422A-A86E-21D725E868DF}"/>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3.2155766970483224E-2</c:v>
                </c:pt>
                <c:pt idx="1">
                  <c:v>3.2599294790765752E-2</c:v>
                </c:pt>
                <c:pt idx="2">
                  <c:v>2.7498724857516688E-2</c:v>
                </c:pt>
                <c:pt idx="3">
                  <c:v>2.2619918834408888E-2</c:v>
                </c:pt>
                <c:pt idx="4">
                  <c:v>3.1934003060341956E-2</c:v>
                </c:pt>
                <c:pt idx="5">
                  <c:v>3.6591045173308495E-2</c:v>
                </c:pt>
                <c:pt idx="6">
                  <c:v>1.8735864459403395E-2</c:v>
                </c:pt>
                <c:pt idx="7">
                  <c:v>2.2215382144721171E-2</c:v>
                </c:pt>
                <c:pt idx="8">
                  <c:v>2.2081554541439716E-2</c:v>
                </c:pt>
                <c:pt idx="9">
                  <c:v>2.8906762308793812E-2</c:v>
                </c:pt>
                <c:pt idx="10">
                  <c:v>2.3018347764409888E-2</c:v>
                </c:pt>
                <c:pt idx="11">
                  <c:v>2.0743278508625188E-2</c:v>
                </c:pt>
              </c:numCache>
            </c:numRef>
          </c:val>
          <c:extLst>
            <c:ext xmlns:c16="http://schemas.microsoft.com/office/drawing/2014/chart" uri="{C3380CC4-5D6E-409C-BE32-E72D297353CC}">
              <c16:uniqueId val="{00000000-E087-49F1-99E5-93D9088D36B3}"/>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BE-42F7-9D17-D20F930DF2E4}"/>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718</c:v>
                </c:pt>
                <c:pt idx="2">
                  <c:v>807</c:v>
                </c:pt>
                <c:pt idx="3">
                  <c:v>935</c:v>
                </c:pt>
                <c:pt idx="4">
                  <c:v>1072</c:v>
                </c:pt>
                <c:pt idx="5">
                  <c:v>1137</c:v>
                </c:pt>
                <c:pt idx="6">
                  <c:v>1193</c:v>
                </c:pt>
                <c:pt idx="7">
                  <c:v>1060</c:v>
                </c:pt>
                <c:pt idx="8">
                  <c:v>1035</c:v>
                </c:pt>
                <c:pt idx="9">
                  <c:v>1049</c:v>
                </c:pt>
                <c:pt idx="10">
                  <c:v>1326</c:v>
                </c:pt>
                <c:pt idx="11">
                  <c:v>1114</c:v>
                </c:pt>
                <c:pt idx="12">
                  <c:v>1031</c:v>
                </c:pt>
              </c:numCache>
            </c:numRef>
          </c:val>
          <c:extLst>
            <c:ext xmlns:c16="http://schemas.microsoft.com/office/drawing/2014/chart" uri="{C3380CC4-5D6E-409C-BE32-E72D297353CC}">
              <c16:uniqueId val="{00000000-E48E-47AC-A41B-BBF0C89C01CC}"/>
            </c:ext>
          </c:extLst>
        </c:ser>
        <c:dLbls>
          <c:showLegendKey val="0"/>
          <c:showVal val="0"/>
          <c:showCatName val="0"/>
          <c:showSerName val="0"/>
          <c:showPercent val="0"/>
          <c:showBubbleSize val="0"/>
        </c:dLbls>
        <c:gapWidth val="150"/>
        <c:overlap val="100"/>
        <c:axId val="513356120"/>
        <c:axId val="513356544"/>
      </c:barChart>
      <c:catAx>
        <c:axId val="513356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6544"/>
        <c:crosses val="autoZero"/>
        <c:auto val="1"/>
        <c:lblAlgn val="ctr"/>
        <c:lblOffset val="100"/>
        <c:noMultiLvlLbl val="0"/>
      </c:catAx>
      <c:valAx>
        <c:axId val="51335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6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numCache>
            </c:numRef>
          </c:val>
          <c:extLst>
            <c:ext xmlns:c16="http://schemas.microsoft.com/office/drawing/2014/chart" uri="{C3380CC4-5D6E-409C-BE32-E72D297353CC}">
              <c16:uniqueId val="{00000000-07AB-4482-B83D-911E67B908B8}"/>
            </c:ext>
          </c:extLst>
        </c:ser>
        <c:dLbls>
          <c:showLegendKey val="0"/>
          <c:showVal val="0"/>
          <c:showCatName val="0"/>
          <c:showSerName val="0"/>
          <c:showPercent val="0"/>
          <c:showBubbleSize val="0"/>
        </c:dLbls>
        <c:gapWidth val="150"/>
        <c:overlap val="100"/>
        <c:axId val="513357392"/>
        <c:axId val="513357816"/>
      </c:barChart>
      <c:catAx>
        <c:axId val="513357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7816"/>
        <c:crosses val="autoZero"/>
        <c:auto val="1"/>
        <c:lblAlgn val="ctr"/>
        <c:lblOffset val="100"/>
        <c:noMultiLvlLbl val="0"/>
      </c:catAx>
      <c:valAx>
        <c:axId val="513357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7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53642</c:v>
                </c:pt>
                <c:pt idx="1">
                  <c:v>63724</c:v>
                </c:pt>
                <c:pt idx="2">
                  <c:v>73832</c:v>
                </c:pt>
                <c:pt idx="3" formatCode="&quot;₡&quot;#,##0">
                  <c:v>84984</c:v>
                </c:pt>
                <c:pt idx="4" formatCode="&quot;₡&quot;#,##0">
                  <c:v>90962</c:v>
                </c:pt>
                <c:pt idx="5" formatCode="&quot;₡&quot;#,##0">
                  <c:v>95442</c:v>
                </c:pt>
                <c:pt idx="6" formatCode="&quot;₡&quot;#,##0">
                  <c:v>81462</c:v>
                </c:pt>
                <c:pt idx="7" formatCode="&quot;₡&quot;#,##0">
                  <c:v>74547</c:v>
                </c:pt>
                <c:pt idx="8" formatCode="&quot;₡&quot;#,##0">
                  <c:v>75556</c:v>
                </c:pt>
                <c:pt idx="9" formatCode="&quot;₡&quot;#,##0">
                  <c:v>91092</c:v>
                </c:pt>
                <c:pt idx="10" formatCode="&quot;₡&quot;#,##0">
                  <c:v>69732</c:v>
                </c:pt>
                <c:pt idx="11" formatCode="&quot;₡&quot;#,##0">
                  <c:v>64536</c:v>
                </c:pt>
              </c:numCache>
            </c:numRef>
          </c:val>
          <c:extLst>
            <c:ext xmlns:c16="http://schemas.microsoft.com/office/drawing/2014/chart" uri="{C3380CC4-5D6E-409C-BE32-E72D297353CC}">
              <c16:uniqueId val="{00000000-B190-4242-8F81-0246C1EF7981}"/>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0.15922648748142726</c:v>
                </c:pt>
                <c:pt idx="1">
                  <c:v>0.17896347548399974</c:v>
                </c:pt>
                <c:pt idx="2">
                  <c:v>0.20734925598208145</c:v>
                </c:pt>
                <c:pt idx="3">
                  <c:v>0.23773091167143459</c:v>
                </c:pt>
                <c:pt idx="4">
                  <c:v>0.2521455658306167</c:v>
                </c:pt>
                <c:pt idx="5">
                  <c:v>0.26456434479852747</c:v>
                </c:pt>
                <c:pt idx="6">
                  <c:v>0.14185725947833999</c:v>
                </c:pt>
                <c:pt idx="7">
                  <c:v>0.13851156939630369</c:v>
                </c:pt>
                <c:pt idx="8">
                  <c:v>0.14038515584224401</c:v>
                </c:pt>
                <c:pt idx="9">
                  <c:v>0.17745540195120646</c:v>
                </c:pt>
                <c:pt idx="10">
                  <c:v>0.14908395005553846</c:v>
                </c:pt>
                <c:pt idx="11">
                  <c:v>0.13797625898317786</c:v>
                </c:pt>
              </c:numCache>
            </c:numRef>
          </c:val>
          <c:extLst>
            <c:ext xmlns:c16="http://schemas.microsoft.com/office/drawing/2014/chart" uri="{C3380CC4-5D6E-409C-BE32-E72D297353CC}">
              <c16:uniqueId val="{00000000-DC05-4BEA-83BB-515DC12AEF00}"/>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numCache>
            </c:numRef>
          </c:val>
          <c:extLst>
            <c:ext xmlns:c16="http://schemas.microsoft.com/office/drawing/2014/chart" uri="{C3380CC4-5D6E-409C-BE32-E72D297353CC}">
              <c16:uniqueId val="{00000000-0492-475B-8F9A-C51F6B4AC136}"/>
            </c:ext>
          </c:extLst>
        </c:ser>
        <c:dLbls>
          <c:showLegendKey val="0"/>
          <c:showVal val="0"/>
          <c:showCatName val="0"/>
          <c:showSerName val="0"/>
          <c:showPercent val="0"/>
          <c:showBubbleSize val="0"/>
        </c:dLbls>
        <c:gapWidth val="150"/>
        <c:overlap val="100"/>
        <c:axId val="489193624"/>
        <c:axId val="489194048"/>
      </c:barChart>
      <c:catAx>
        <c:axId val="48919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4048"/>
        <c:crosses val="autoZero"/>
        <c:auto val="1"/>
        <c:lblAlgn val="ctr"/>
        <c:lblOffset val="100"/>
        <c:noMultiLvlLbl val="0"/>
      </c:catAx>
      <c:valAx>
        <c:axId val="48919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1C-4292-94B1-C70F8B94306B}"/>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'295438'!$B$14:$B$25</c:f>
              <c:numCache>
                <c:formatCode>General</c:formatCode>
                <c:ptCount val="12"/>
                <c:pt idx="0">
                  <c:v>9600</c:v>
                </c:pt>
                <c:pt idx="1">
                  <c:v>13600</c:v>
                </c:pt>
                <c:pt idx="2">
                  <c:v>16800</c:v>
                </c:pt>
                <c:pt idx="3">
                  <c:v>18720</c:v>
                </c:pt>
                <c:pt idx="4">
                  <c:v>20160</c:v>
                </c:pt>
                <c:pt idx="5">
                  <c:v>20480</c:v>
                </c:pt>
                <c:pt idx="6">
                  <c:v>13280</c:v>
                </c:pt>
                <c:pt idx="7">
                  <c:v>22240</c:v>
                </c:pt>
                <c:pt idx="8">
                  <c:v>24480</c:v>
                </c:pt>
                <c:pt idx="9">
                  <c:v>27040</c:v>
                </c:pt>
                <c:pt idx="10">
                  <c:v>25280</c:v>
                </c:pt>
                <c:pt idx="11">
                  <c:v>16800</c:v>
                </c:pt>
              </c:numCache>
            </c:numRef>
          </c:val>
          <c:extLst>
            <c:ext xmlns:c16="http://schemas.microsoft.com/office/drawing/2014/chart" uri="{C3380CC4-5D6E-409C-BE32-E72D297353CC}">
              <c16:uniqueId val="{00000000-5AB3-4A40-B9A5-48EDDBF57876}"/>
            </c:ext>
          </c:extLst>
        </c:ser>
        <c:dLbls>
          <c:showLegendKey val="0"/>
          <c:showVal val="0"/>
          <c:showCatName val="0"/>
          <c:showSerName val="0"/>
          <c:showPercent val="0"/>
          <c:showBubbleSize val="0"/>
        </c:dLbls>
        <c:gapWidth val="150"/>
        <c:overlap val="100"/>
        <c:axId val="513363752"/>
        <c:axId val="513364176"/>
      </c:barChart>
      <c:catAx>
        <c:axId val="51336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4176"/>
        <c:crosses val="autoZero"/>
        <c:auto val="1"/>
        <c:lblAlgn val="ctr"/>
        <c:lblOffset val="100"/>
        <c:noMultiLvlLbl val="0"/>
      </c:catAx>
      <c:valAx>
        <c:axId val="51336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'295438'!$C$14:$C$25</c:f>
              <c:numCache>
                <c:formatCode>General</c:formatCode>
                <c:ptCount val="12"/>
              </c:numCache>
            </c:numRef>
          </c:val>
          <c:extLst>
            <c:ext xmlns:c16="http://schemas.microsoft.com/office/drawing/2014/chart" uri="{C3380CC4-5D6E-409C-BE32-E72D297353CC}">
              <c16:uniqueId val="{00000000-79C8-4500-AFD9-D0C21FF5620F}"/>
            </c:ext>
          </c:extLst>
        </c:ser>
        <c:dLbls>
          <c:showLegendKey val="0"/>
          <c:showVal val="0"/>
          <c:showCatName val="0"/>
          <c:showSerName val="0"/>
          <c:showPercent val="0"/>
          <c:showBubbleSize val="0"/>
        </c:dLbls>
        <c:gapWidth val="150"/>
        <c:overlap val="100"/>
        <c:axId val="513365024"/>
        <c:axId val="513365448"/>
      </c:barChart>
      <c:catAx>
        <c:axId val="513365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5448"/>
        <c:crosses val="autoZero"/>
        <c:auto val="1"/>
        <c:lblAlgn val="ctr"/>
        <c:lblOffset val="100"/>
        <c:noMultiLvlLbl val="0"/>
      </c:catAx>
      <c:valAx>
        <c:axId val="513365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5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'295438'!$D$14:$D$25</c:f>
              <c:numCache>
                <c:formatCode>"₡"#,##0;[Red]\-"₡"#,##0</c:formatCode>
                <c:ptCount val="12"/>
                <c:pt idx="0">
                  <c:v>687567</c:v>
                </c:pt>
                <c:pt idx="1">
                  <c:v>977335</c:v>
                </c:pt>
                <c:pt idx="2">
                  <c:v>1211334</c:v>
                </c:pt>
                <c:pt idx="3" formatCode="&quot;₡&quot;#,##0">
                  <c:v>1266812.3400000001</c:v>
                </c:pt>
                <c:pt idx="4" formatCode="&quot;₡&quot;#,##0">
                  <c:v>1338840.32</c:v>
                </c:pt>
                <c:pt idx="5" formatCode="&quot;₡&quot;#,##0">
                  <c:v>1398043.03</c:v>
                </c:pt>
                <c:pt idx="6" formatCode="&quot;₡&quot;#,##0">
                  <c:v>868264.12</c:v>
                </c:pt>
                <c:pt idx="7" formatCode="&quot;₡&quot;#,##0">
                  <c:v>1372879.62</c:v>
                </c:pt>
                <c:pt idx="8" formatCode="&quot;₡&quot;#,##0">
                  <c:v>1460536.76</c:v>
                </c:pt>
                <c:pt idx="9" formatCode="&quot;₡&quot;#,##0">
                  <c:v>1450899.28</c:v>
                </c:pt>
                <c:pt idx="10" formatCode="&quot;₡&quot;#,##0">
                  <c:v>1294889.56</c:v>
                </c:pt>
                <c:pt idx="11" formatCode="&quot;₡&quot;#,##0">
                  <c:v>917623.68</c:v>
                </c:pt>
              </c:numCache>
            </c:numRef>
          </c:val>
          <c:extLst>
            <c:ext xmlns:c16="http://schemas.microsoft.com/office/drawing/2014/chart" uri="{C3380CC4-5D6E-409C-BE32-E72D297353CC}">
              <c16:uniqueId val="{00000000-E5FF-41AA-AB6A-31C8A9A98495}"/>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'295438'!$G$14:$G$25</c:f>
              <c:numCache>
                <c:formatCode>0.00</c:formatCode>
                <c:ptCount val="12"/>
                <c:pt idx="0">
                  <c:v>2.1289335373561307</c:v>
                </c:pt>
                <c:pt idx="1">
                  <c:v>3.0159891779211851</c:v>
                </c:pt>
                <c:pt idx="2">
                  <c:v>3.7256336903732286</c:v>
                </c:pt>
                <c:pt idx="3">
                  <c:v>4.151420397844455</c:v>
                </c:pt>
                <c:pt idx="4">
                  <c:v>4.4707604284478739</c:v>
                </c:pt>
                <c:pt idx="5">
                  <c:v>4.5417248796930787</c:v>
                </c:pt>
                <c:pt idx="6">
                  <c:v>1.7772305715776935</c:v>
                </c:pt>
                <c:pt idx="7">
                  <c:v>2.9763258969795108</c:v>
                </c:pt>
                <c:pt idx="8">
                  <c:v>3.2760997283299651</c:v>
                </c:pt>
                <c:pt idx="9">
                  <c:v>3.6186983927304843</c:v>
                </c:pt>
                <c:pt idx="10">
                  <c:v>3.3831618109551274</c:v>
                </c:pt>
                <c:pt idx="11">
                  <c:v>2.2483037351284074</c:v>
                </c:pt>
              </c:numCache>
            </c:numRef>
          </c:val>
          <c:extLst>
            <c:ext xmlns:c16="http://schemas.microsoft.com/office/drawing/2014/chart" uri="{C3380CC4-5D6E-409C-BE32-E72D297353CC}">
              <c16:uniqueId val="{00000000-05EB-40A8-ABAD-5EDB1DD405CC}"/>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'295438'!$A$14:$A$25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'295438'!$H$14:$H$25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D4B-486F-B5D1-996D21A3EFF1}"/>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'2161129'!$B$12:$B$13</c:f>
              <c:strCache>
                <c:ptCount val="2"/>
                <c:pt idx="0">
                  <c:v>Energía     (kWh)</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'2161129'!$B$14:$B$25</c:f>
              <c:numCache>
                <c:formatCode>General</c:formatCode>
                <c:ptCount val="12"/>
                <c:pt idx="0">
                  <c:v>62031</c:v>
                </c:pt>
                <c:pt idx="1">
                  <c:v>61272</c:v>
                </c:pt>
                <c:pt idx="2">
                  <c:v>73858</c:v>
                </c:pt>
                <c:pt idx="3">
                  <c:v>68673</c:v>
                </c:pt>
                <c:pt idx="4">
                  <c:v>74057</c:v>
                </c:pt>
                <c:pt idx="5">
                  <c:v>72066</c:v>
                </c:pt>
                <c:pt idx="6">
                  <c:v>74222</c:v>
                </c:pt>
                <c:pt idx="7">
                  <c:v>79010</c:v>
                </c:pt>
                <c:pt idx="8">
                  <c:v>77624</c:v>
                </c:pt>
                <c:pt idx="9">
                  <c:v>76320</c:v>
                </c:pt>
                <c:pt idx="10">
                  <c:v>74078</c:v>
                </c:pt>
                <c:pt idx="11">
                  <c:v>67155</c:v>
                </c:pt>
              </c:numCache>
            </c:numRef>
          </c:val>
          <c:extLst>
            <c:ext xmlns:c16="http://schemas.microsoft.com/office/drawing/2014/chart" uri="{C3380CC4-5D6E-409C-BE32-E72D297353CC}">
              <c16:uniqueId val="{00000000-A5F3-4CD2-84B3-630EF1CE1EAF}"/>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'2161129'!$C$12:$C$13</c:f>
              <c:strCache>
                <c:ptCount val="2"/>
                <c:pt idx="0">
                  <c:v>Demanda máxima       (kW)</c:v>
                </c:pt>
              </c:strCache>
            </c:strRef>
          </c:tx>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'2161129'!$C$14:$C$25</c:f>
              <c:numCache>
                <c:formatCode>General</c:formatCode>
                <c:ptCount val="12"/>
              </c:numCache>
            </c:numRef>
          </c:val>
          <c:extLst>
            <c:ext xmlns:c16="http://schemas.microsoft.com/office/drawing/2014/chart" uri="{C3380CC4-5D6E-409C-BE32-E72D297353CC}">
              <c16:uniqueId val="{00000000-47A9-487C-9FB0-2B90ED345695}"/>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'2161129'!$D$12:$D$13</c:f>
              <c:strCache>
                <c:ptCount val="2"/>
                <c:pt idx="0">
                  <c:v>Importe             (¢)</c:v>
                </c:pt>
              </c:strCache>
            </c:strRef>
          </c:tx>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'2161129'!$D$14:$D$25</c:f>
              <c:numCache>
                <c:formatCode>"₡"#,##0;[Red]\-"₡"#,##0</c:formatCode>
                <c:ptCount val="12"/>
                <c:pt idx="0">
                  <c:v>4880575</c:v>
                </c:pt>
                <c:pt idx="1">
                  <c:v>4977910</c:v>
                </c:pt>
                <c:pt idx="2">
                  <c:v>5792223</c:v>
                </c:pt>
                <c:pt idx="3">
                  <c:v>5665560</c:v>
                </c:pt>
                <c:pt idx="4" formatCode="&quot;₡&quot;#,##0">
                  <c:v>6450880</c:v>
                </c:pt>
                <c:pt idx="5" formatCode="&quot;₡&quot;#,##0">
                  <c:v>5933035</c:v>
                </c:pt>
                <c:pt idx="6" formatCode="&quot;₡&quot;#,##0">
                  <c:v>5841910</c:v>
                </c:pt>
                <c:pt idx="7" formatCode="&quot;₡&quot;#,##0">
                  <c:v>6233155</c:v>
                </c:pt>
                <c:pt idx="8" formatCode="&quot;₡&quot;#,##0">
                  <c:v>6114700</c:v>
                </c:pt>
                <c:pt idx="9" formatCode="&quot;₡&quot;#,##0">
                  <c:v>5009605</c:v>
                </c:pt>
                <c:pt idx="10" formatCode="&quot;₡&quot;#,##0">
                  <c:v>4901940</c:v>
                </c:pt>
                <c:pt idx="11" formatCode="&quot;₡&quot;#,##0">
                  <c:v>4352820</c:v>
                </c:pt>
              </c:numCache>
            </c:numRef>
          </c:val>
          <c:extLst>
            <c:ext xmlns:c16="http://schemas.microsoft.com/office/drawing/2014/chart" uri="{C3380CC4-5D6E-409C-BE32-E72D297353CC}">
              <c16:uniqueId val="{00000000-62F4-429E-8E31-9AE8C16CDE95}"/>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'2161129'!$G$13</c:f>
              <c:strCache>
                <c:ptCount val="1"/>
                <c:pt idx="0">
                  <c:v>Consumo de energía eléctrica por  empleado (kWh /Nº empleados)</c:v>
                </c:pt>
              </c:strCache>
            </c:strRef>
          </c:tx>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'2161129'!$G$14:$G$25</c:f>
              <c:numCache>
                <c:formatCode>0.00</c:formatCode>
                <c:ptCount val="12"/>
                <c:pt idx="0">
                  <c:v>13.756237109972723</c:v>
                </c:pt>
                <c:pt idx="1">
                  <c:v>13.587918302175503</c:v>
                </c:pt>
                <c:pt idx="2">
                  <c:v>16.379038875213446</c:v>
                </c:pt>
                <c:pt idx="3">
                  <c:v>15.229193001130996</c:v>
                </c:pt>
                <c:pt idx="4">
                  <c:v>16.423169893331558</c:v>
                </c:pt>
                <c:pt idx="5">
                  <c:v>15.981637948240303</c:v>
                </c:pt>
                <c:pt idx="6">
                  <c:v>9.9329523707559915</c:v>
                </c:pt>
                <c:pt idx="7">
                  <c:v>10.573718935267587</c:v>
                </c:pt>
                <c:pt idx="8">
                  <c:v>10.388233877119495</c:v>
                </c:pt>
                <c:pt idx="9">
                  <c:v>10.21372268244048</c:v>
                </c:pt>
                <c:pt idx="10">
                  <c:v>9.9136811958834627</c:v>
                </c:pt>
                <c:pt idx="11">
                  <c:v>8.9871926983659645</c:v>
                </c:pt>
              </c:numCache>
            </c:numRef>
          </c:val>
          <c:extLst>
            <c:ext xmlns:c16="http://schemas.microsoft.com/office/drawing/2014/chart" uri="{C3380CC4-5D6E-409C-BE32-E72D297353CC}">
              <c16:uniqueId val="{00000000-27B8-4D26-8E8F-D2B4CB0722AC}"/>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53642</c:v>
                </c:pt>
                <c:pt idx="1">
                  <c:v>63724</c:v>
                </c:pt>
                <c:pt idx="2">
                  <c:v>73832</c:v>
                </c:pt>
                <c:pt idx="3" formatCode="&quot;₡&quot;#,##0">
                  <c:v>84984</c:v>
                </c:pt>
                <c:pt idx="4" formatCode="&quot;₡&quot;#,##0">
                  <c:v>90962</c:v>
                </c:pt>
                <c:pt idx="5" formatCode="&quot;₡&quot;#,##0">
                  <c:v>95442</c:v>
                </c:pt>
                <c:pt idx="6" formatCode="&quot;₡&quot;#,##0">
                  <c:v>81462</c:v>
                </c:pt>
                <c:pt idx="7" formatCode="&quot;₡&quot;#,##0">
                  <c:v>74547</c:v>
                </c:pt>
                <c:pt idx="8" formatCode="&quot;₡&quot;#,##0">
                  <c:v>75556</c:v>
                </c:pt>
                <c:pt idx="9" formatCode="&quot;₡&quot;#,##0">
                  <c:v>91092</c:v>
                </c:pt>
                <c:pt idx="10" formatCode="&quot;₡&quot;#,##0">
                  <c:v>69732</c:v>
                </c:pt>
                <c:pt idx="11" formatCode="&quot;₡&quot;#,##0">
                  <c:v>64536</c:v>
                </c:pt>
              </c:numCache>
            </c:numRef>
          </c:val>
          <c:extLst>
            <c:ext xmlns:c16="http://schemas.microsoft.com/office/drawing/2014/chart" uri="{C3380CC4-5D6E-409C-BE32-E72D297353CC}">
              <c16:uniqueId val="{00000000-390C-44AA-89C9-1C87B6756639}"/>
            </c:ext>
          </c:extLst>
        </c:ser>
        <c:dLbls>
          <c:showLegendKey val="0"/>
          <c:showVal val="0"/>
          <c:showCatName val="0"/>
          <c:showSerName val="0"/>
          <c:showPercent val="0"/>
          <c:showBubbleSize val="0"/>
        </c:dLbls>
        <c:gapWidth val="150"/>
        <c:overlap val="100"/>
        <c:axId val="489194896"/>
        <c:axId val="489195320"/>
      </c:barChart>
      <c:catAx>
        <c:axId val="48919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5320"/>
        <c:crosses val="autoZero"/>
        <c:auto val="1"/>
        <c:lblAlgn val="ctr"/>
        <c:lblOffset val="100"/>
        <c:noMultiLvlLbl val="0"/>
      </c:catAx>
      <c:valAx>
        <c:axId val="48919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'2161129'!$H$13</c:f>
              <c:strCache>
                <c:ptCount val="1"/>
                <c:pt idx="0">
                  <c:v>Consumo de energía eléctrica por área física        (kWh/ m2)</c:v>
                </c:pt>
              </c:strCache>
            </c:strRef>
          </c:tx>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49D-4B74-8D03-6DDA7185D803}"/>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'363366'!$B$12:$B$13</c:f>
              <c:strCache>
                <c:ptCount val="2"/>
                <c:pt idx="0">
                  <c:v>Energía     (kWh)</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'363366'!$B$14:$B$25</c:f>
              <c:numCache>
                <c:formatCode>General</c:formatCode>
                <c:ptCount val="12"/>
                <c:pt idx="0">
                  <c:v>441</c:v>
                </c:pt>
                <c:pt idx="1">
                  <c:v>498</c:v>
                </c:pt>
                <c:pt idx="2">
                  <c:v>473</c:v>
                </c:pt>
                <c:pt idx="3">
                  <c:v>518</c:v>
                </c:pt>
                <c:pt idx="4">
                  <c:v>512</c:v>
                </c:pt>
                <c:pt idx="5">
                  <c:v>509</c:v>
                </c:pt>
                <c:pt idx="6">
                  <c:v>298</c:v>
                </c:pt>
                <c:pt idx="7">
                  <c:v>264</c:v>
                </c:pt>
                <c:pt idx="8">
                  <c:v>357</c:v>
                </c:pt>
                <c:pt idx="9">
                  <c:v>284</c:v>
                </c:pt>
                <c:pt idx="10">
                  <c:v>254</c:v>
                </c:pt>
                <c:pt idx="11">
                  <c:v>247</c:v>
                </c:pt>
              </c:numCache>
            </c:numRef>
          </c:val>
          <c:extLst>
            <c:ext xmlns:c16="http://schemas.microsoft.com/office/drawing/2014/chart" uri="{C3380CC4-5D6E-409C-BE32-E72D297353CC}">
              <c16:uniqueId val="{00000000-D46F-4B60-9633-95D581B32892}"/>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'363366'!$C$12:$C$13</c:f>
              <c:strCache>
                <c:ptCount val="2"/>
                <c:pt idx="0">
                  <c:v>Demanda máxima       (kW)</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'363366'!$C$14:$C$25</c:f>
              <c:numCache>
                <c:formatCode>General</c:formatCode>
                <c:ptCount val="12"/>
              </c:numCache>
            </c:numRef>
          </c:val>
          <c:extLst>
            <c:ext xmlns:c16="http://schemas.microsoft.com/office/drawing/2014/chart" uri="{C3380CC4-5D6E-409C-BE32-E72D297353CC}">
              <c16:uniqueId val="{00000000-8340-4906-8729-C13281FA183E}"/>
            </c:ext>
          </c:extLst>
        </c:ser>
        <c:dLbls>
          <c:showLegendKey val="0"/>
          <c:showVal val="0"/>
          <c:showCatName val="0"/>
          <c:showSerName val="0"/>
          <c:showPercent val="0"/>
          <c:showBubbleSize val="0"/>
        </c:dLbls>
        <c:gapWidth val="150"/>
        <c:overlap val="100"/>
        <c:axId val="509803000"/>
        <c:axId val="509803424"/>
      </c:barChart>
      <c:catAx>
        <c:axId val="509803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3424"/>
        <c:crosses val="autoZero"/>
        <c:auto val="1"/>
        <c:lblAlgn val="ctr"/>
        <c:lblOffset val="100"/>
        <c:noMultiLvlLbl val="0"/>
      </c:catAx>
      <c:valAx>
        <c:axId val="509803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3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'363366'!$D$12:$D$13</c:f>
              <c:strCache>
                <c:ptCount val="2"/>
                <c:pt idx="0">
                  <c:v>Importe             (¢)</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'363366'!$D$14:$D$25</c:f>
              <c:numCache>
                <c:formatCode>"₡"#,##0;[Red]\-"₡"#,##0</c:formatCode>
                <c:ptCount val="12"/>
                <c:pt idx="0">
                  <c:v>32947</c:v>
                </c:pt>
                <c:pt idx="1">
                  <c:v>39324</c:v>
                </c:pt>
                <c:pt idx="2">
                  <c:v>37350</c:v>
                </c:pt>
                <c:pt idx="3" formatCode="&quot;₡&quot;#,##0">
                  <c:v>41065</c:v>
                </c:pt>
                <c:pt idx="4" formatCode="&quot;₡&quot;#,##0">
                  <c:v>40961</c:v>
                </c:pt>
                <c:pt idx="5" formatCode="&quot;₡&quot;#,##0">
                  <c:v>40721</c:v>
                </c:pt>
                <c:pt idx="6" formatCode="&quot;₡&quot;#,##0">
                  <c:v>22901</c:v>
                </c:pt>
                <c:pt idx="7" formatCode="&quot;₡&quot;#,##0">
                  <c:v>19015</c:v>
                </c:pt>
                <c:pt idx="8" formatCode="&quot;₡&quot;#,##0">
                  <c:v>25713</c:v>
                </c:pt>
                <c:pt idx="9" formatCode="&quot;₡&quot;#,##0">
                  <c:v>19510</c:v>
                </c:pt>
                <c:pt idx="10" formatCode="&quot;₡&quot;#,##0">
                  <c:v>15899</c:v>
                </c:pt>
                <c:pt idx="11" formatCode="&quot;₡&quot;#,##0">
                  <c:v>15461</c:v>
                </c:pt>
              </c:numCache>
            </c:numRef>
          </c:val>
          <c:extLst>
            <c:ext xmlns:c16="http://schemas.microsoft.com/office/drawing/2014/chart" uri="{C3380CC4-5D6E-409C-BE32-E72D297353CC}">
              <c16:uniqueId val="{00000000-C4F8-488C-9E2A-4EDC966674E1}"/>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'363366'!$G$13</c:f>
              <c:strCache>
                <c:ptCount val="1"/>
                <c:pt idx="0">
                  <c:v>Consumo de energía eléctrica por  empleado (kWh /Nº empleados)</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'363366'!$G$14:$G$25</c:f>
              <c:numCache>
                <c:formatCode>0.00</c:formatCode>
                <c:ptCount val="12"/>
                <c:pt idx="0">
                  <c:v>9.779788437229725E-2</c:v>
                </c:pt>
                <c:pt idx="1">
                  <c:v>0.11043842725034927</c:v>
                </c:pt>
                <c:pt idx="2">
                  <c:v>0.10489432949681768</c:v>
                </c:pt>
                <c:pt idx="3">
                  <c:v>0.11487370545317455</c:v>
                </c:pt>
                <c:pt idx="4">
                  <c:v>0.11354312199232697</c:v>
                </c:pt>
                <c:pt idx="5">
                  <c:v>0.11287783026190318</c:v>
                </c:pt>
                <c:pt idx="6">
                  <c:v>3.9880625777872943E-2</c:v>
                </c:pt>
                <c:pt idx="7">
                  <c:v>3.5330487266303549E-2</c:v>
                </c:pt>
                <c:pt idx="8">
                  <c:v>4.7776454371478663E-2</c:v>
                </c:pt>
                <c:pt idx="9">
                  <c:v>3.8007039331932606E-2</c:v>
                </c:pt>
                <c:pt idx="10">
                  <c:v>3.3992211233489021E-2</c:v>
                </c:pt>
                <c:pt idx="11">
                  <c:v>3.3055418010518846E-2</c:v>
                </c:pt>
              </c:numCache>
            </c:numRef>
          </c:val>
          <c:extLst>
            <c:ext xmlns:c16="http://schemas.microsoft.com/office/drawing/2014/chart" uri="{C3380CC4-5D6E-409C-BE32-E72D297353CC}">
              <c16:uniqueId val="{00000000-A4B0-4068-80AC-3651D1A2C076}"/>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'363366'!$H$13</c:f>
              <c:strCache>
                <c:ptCount val="1"/>
                <c:pt idx="0">
                  <c:v>Consumo de energía eléctrica por área física        (kWh/ m2)</c:v>
                </c:pt>
              </c:strCache>
            </c:strRef>
          </c:tx>
          <c:invertIfNegative val="0"/>
          <c:cat>
            <c:strRef>
              <c:f>'363366'!$A$14:$A$25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'363366'!$H$14:$H$25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269-4F93-A525-DADCBA612203}"/>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'363340'!$B$12:$B$13</c:f>
              <c:strCache>
                <c:ptCount val="2"/>
                <c:pt idx="0">
                  <c:v>Energía     (kWh)</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'363340'!$B$14:$B$25</c:f>
              <c:numCache>
                <c:formatCode>General</c:formatCode>
                <c:ptCount val="12"/>
                <c:pt idx="0">
                  <c:v>26666</c:v>
                </c:pt>
                <c:pt idx="1">
                  <c:v>28488</c:v>
                </c:pt>
                <c:pt idx="2">
                  <c:v>26128</c:v>
                </c:pt>
                <c:pt idx="3">
                  <c:v>29748</c:v>
                </c:pt>
                <c:pt idx="4">
                  <c:v>27109</c:v>
                </c:pt>
                <c:pt idx="5">
                  <c:v>26936</c:v>
                </c:pt>
                <c:pt idx="6">
                  <c:v>28127</c:v>
                </c:pt>
                <c:pt idx="7">
                  <c:v>27668</c:v>
                </c:pt>
                <c:pt idx="8">
                  <c:v>26152</c:v>
                </c:pt>
                <c:pt idx="9">
                  <c:v>25227</c:v>
                </c:pt>
                <c:pt idx="10">
                  <c:v>25869</c:v>
                </c:pt>
                <c:pt idx="11">
                  <c:v>27287</c:v>
                </c:pt>
              </c:numCache>
            </c:numRef>
          </c:val>
          <c:extLst>
            <c:ext xmlns:c16="http://schemas.microsoft.com/office/drawing/2014/chart" uri="{C3380CC4-5D6E-409C-BE32-E72D297353CC}">
              <c16:uniqueId val="{00000000-7D72-4A3A-B76B-51530180F0A7}"/>
            </c:ext>
          </c:extLst>
        </c:ser>
        <c:dLbls>
          <c:showLegendKey val="0"/>
          <c:showVal val="0"/>
          <c:showCatName val="0"/>
          <c:showSerName val="0"/>
          <c:showPercent val="0"/>
          <c:showBubbleSize val="0"/>
        </c:dLbls>
        <c:gapWidth val="150"/>
        <c:overlap val="100"/>
        <c:axId val="509809360"/>
        <c:axId val="509809784"/>
      </c:barChart>
      <c:catAx>
        <c:axId val="5098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09784"/>
        <c:crosses val="autoZero"/>
        <c:auto val="1"/>
        <c:lblAlgn val="ctr"/>
        <c:lblOffset val="100"/>
        <c:noMultiLvlLbl val="0"/>
      </c:catAx>
      <c:valAx>
        <c:axId val="509809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'363340'!$C$12:$C$13</c:f>
              <c:strCache>
                <c:ptCount val="2"/>
                <c:pt idx="0">
                  <c:v>Demanda máxima       (kW)</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'363340'!$C$14:$C$25</c:f>
              <c:numCache>
                <c:formatCode>General</c:formatCode>
                <c:ptCount val="12"/>
              </c:numCache>
            </c:numRef>
          </c:val>
          <c:extLst>
            <c:ext xmlns:c16="http://schemas.microsoft.com/office/drawing/2014/chart" uri="{C3380CC4-5D6E-409C-BE32-E72D297353CC}">
              <c16:uniqueId val="{00000000-F470-449D-B11D-5694DE62D901}"/>
            </c:ext>
          </c:extLst>
        </c:ser>
        <c:dLbls>
          <c:showLegendKey val="0"/>
          <c:showVal val="0"/>
          <c:showCatName val="0"/>
          <c:showSerName val="0"/>
          <c:showPercent val="0"/>
          <c:showBubbleSize val="0"/>
        </c:dLbls>
        <c:gapWidth val="150"/>
        <c:overlap val="100"/>
        <c:axId val="509811056"/>
        <c:axId val="509811480"/>
      </c:barChart>
      <c:catAx>
        <c:axId val="50981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1480"/>
        <c:crosses val="autoZero"/>
        <c:auto val="1"/>
        <c:lblAlgn val="ctr"/>
        <c:lblOffset val="100"/>
        <c:noMultiLvlLbl val="0"/>
      </c:catAx>
      <c:valAx>
        <c:axId val="509811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'363340'!$D$12:$D$13</c:f>
              <c:strCache>
                <c:ptCount val="2"/>
                <c:pt idx="0">
                  <c:v>Importe             (¢)</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'363340'!$D$14:$D$25</c:f>
              <c:numCache>
                <c:formatCode>"₡"#,##0;[Red]\-"₡"#,##0</c:formatCode>
                <c:ptCount val="12"/>
                <c:pt idx="0">
                  <c:v>1499367</c:v>
                </c:pt>
                <c:pt idx="1">
                  <c:v>1636383</c:v>
                </c:pt>
                <c:pt idx="2">
                  <c:v>1527421</c:v>
                </c:pt>
                <c:pt idx="3" formatCode="&quot;₡&quot;#,##0">
                  <c:v>1707147.89</c:v>
                </c:pt>
                <c:pt idx="4" formatCode="&quot;₡&quot;#,##0">
                  <c:v>1591054.73</c:v>
                </c:pt>
                <c:pt idx="5" formatCode="&quot;₡&quot;#,##0">
                  <c:v>1594014</c:v>
                </c:pt>
                <c:pt idx="6" formatCode="&quot;₡&quot;#,##0">
                  <c:v>1558169.68</c:v>
                </c:pt>
                <c:pt idx="7" formatCode="&quot;₡&quot;#,##0">
                  <c:v>1447841.36</c:v>
                </c:pt>
                <c:pt idx="8" formatCode="&quot;₡&quot;#,##0">
                  <c:v>1400606.35</c:v>
                </c:pt>
                <c:pt idx="9" formatCode="&quot;₡&quot;#,##0">
                  <c:v>1254204.18</c:v>
                </c:pt>
                <c:pt idx="10" formatCode="&quot;₡&quot;#,##0">
                  <c:v>1212168.04</c:v>
                </c:pt>
                <c:pt idx="11" formatCode="&quot;₡&quot;#,##0">
                  <c:v>1248935.99</c:v>
                </c:pt>
              </c:numCache>
            </c:numRef>
          </c:val>
          <c:extLst>
            <c:ext xmlns:c16="http://schemas.microsoft.com/office/drawing/2014/chart" uri="{C3380CC4-5D6E-409C-BE32-E72D297353CC}">
              <c16:uniqueId val="{00000000-D35B-4F16-806F-CACC0B64BDD7}"/>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'363340'!$G$13</c:f>
              <c:strCache>
                <c:ptCount val="1"/>
                <c:pt idx="0">
                  <c:v>Consumo de energía eléctrica por  empleado (kWh /Nº empleados)</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'363340'!$G$14:$G$25</c:f>
              <c:numCache>
                <c:formatCode>0.00</c:formatCode>
                <c:ptCount val="12"/>
                <c:pt idx="0">
                  <c:v>5.9135564278269355</c:v>
                </c:pt>
                <c:pt idx="1">
                  <c:v>6.3176102721043179</c:v>
                </c:pt>
                <c:pt idx="2">
                  <c:v>5.7942474441709351</c:v>
                </c:pt>
                <c:pt idx="3">
                  <c:v>6.5970327988823092</c:v>
                </c:pt>
                <c:pt idx="4">
                  <c:v>6.0117978400195149</c:v>
                </c:pt>
                <c:pt idx="5">
                  <c:v>5.9734326835650764</c:v>
                </c:pt>
                <c:pt idx="6">
                  <c:v>3.7641689974974235</c:v>
                </c:pt>
                <c:pt idx="7">
                  <c:v>3.7027421275912369</c:v>
                </c:pt>
                <c:pt idx="8">
                  <c:v>3.4998594810165544</c:v>
                </c:pt>
                <c:pt idx="9">
                  <c:v>3.3760689479812105</c:v>
                </c:pt>
                <c:pt idx="10">
                  <c:v>3.4619862692879031</c:v>
                </c:pt>
                <c:pt idx="11">
                  <c:v>3.6517538107410035</c:v>
                </c:pt>
              </c:numCache>
            </c:numRef>
          </c:val>
          <c:extLst>
            <c:ext xmlns:c16="http://schemas.microsoft.com/office/drawing/2014/chart" uri="{C3380CC4-5D6E-409C-BE32-E72D297353CC}">
              <c16:uniqueId val="{00000000-E0AB-4E8B-B2C2-BAABFBA69623}"/>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0.15922648748142726</c:v>
                </c:pt>
                <c:pt idx="1">
                  <c:v>0.17896347548399974</c:v>
                </c:pt>
                <c:pt idx="2">
                  <c:v>0.20734925598208145</c:v>
                </c:pt>
                <c:pt idx="3">
                  <c:v>0.23773091167143459</c:v>
                </c:pt>
                <c:pt idx="4">
                  <c:v>0.2521455658306167</c:v>
                </c:pt>
                <c:pt idx="5">
                  <c:v>0.26456434479852747</c:v>
                </c:pt>
                <c:pt idx="6">
                  <c:v>0.14185725947833999</c:v>
                </c:pt>
                <c:pt idx="7">
                  <c:v>0.13851156939630369</c:v>
                </c:pt>
                <c:pt idx="8">
                  <c:v>0.14038515584224401</c:v>
                </c:pt>
                <c:pt idx="9">
                  <c:v>0.17745540195120646</c:v>
                </c:pt>
                <c:pt idx="10">
                  <c:v>0.14908395005553846</c:v>
                </c:pt>
                <c:pt idx="11">
                  <c:v>0.13797625898317786</c:v>
                </c:pt>
              </c:numCache>
            </c:numRef>
          </c:val>
          <c:extLst>
            <c:ext xmlns:c16="http://schemas.microsoft.com/office/drawing/2014/chart" uri="{C3380CC4-5D6E-409C-BE32-E72D297353CC}">
              <c16:uniqueId val="{00000000-D39D-43CE-92A9-69F60B33D631}"/>
            </c:ext>
          </c:extLst>
        </c:ser>
        <c:dLbls>
          <c:showLegendKey val="0"/>
          <c:showVal val="0"/>
          <c:showCatName val="0"/>
          <c:showSerName val="0"/>
          <c:showPercent val="0"/>
          <c:showBubbleSize val="0"/>
        </c:dLbls>
        <c:gapWidth val="150"/>
        <c:overlap val="100"/>
        <c:axId val="489196168"/>
        <c:axId val="489196592"/>
      </c:barChart>
      <c:catAx>
        <c:axId val="48919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6592"/>
        <c:crosses val="autoZero"/>
        <c:auto val="1"/>
        <c:lblAlgn val="ctr"/>
        <c:lblOffset val="100"/>
        <c:noMultiLvlLbl val="0"/>
      </c:catAx>
      <c:valAx>
        <c:axId val="48919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'363340'!$H$13</c:f>
              <c:strCache>
                <c:ptCount val="1"/>
                <c:pt idx="0">
                  <c:v>Consumo de energía eléctrica por área física        (kWh/ m2)</c:v>
                </c:pt>
              </c:strCache>
            </c:strRef>
          </c:tx>
          <c:invertIfNegative val="0"/>
          <c:cat>
            <c:strRef>
              <c:f>'363340'!$A$14:$A$25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'363340'!$H$14:$H$25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131-4687-A16C-1720F5633F7B}"/>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'363339'!$B$12:$B$13</c:f>
              <c:strCache>
                <c:ptCount val="2"/>
                <c:pt idx="0">
                  <c:v>Energía     (kWh)</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'363339'!$B$14:$B$25</c:f>
              <c:numCache>
                <c:formatCode>General</c:formatCode>
                <c:ptCount val="12"/>
                <c:pt idx="0">
                  <c:v>6720</c:v>
                </c:pt>
                <c:pt idx="1">
                  <c:v>10140</c:v>
                </c:pt>
                <c:pt idx="2">
                  <c:v>12240</c:v>
                </c:pt>
                <c:pt idx="3">
                  <c:v>14100</c:v>
                </c:pt>
                <c:pt idx="4">
                  <c:v>16440</c:v>
                </c:pt>
                <c:pt idx="5">
                  <c:v>15240</c:v>
                </c:pt>
                <c:pt idx="6">
                  <c:v>9300</c:v>
                </c:pt>
                <c:pt idx="7">
                  <c:v>16200</c:v>
                </c:pt>
                <c:pt idx="8">
                  <c:v>18360</c:v>
                </c:pt>
                <c:pt idx="9">
                  <c:v>20340</c:v>
                </c:pt>
                <c:pt idx="10">
                  <c:v>20160</c:v>
                </c:pt>
                <c:pt idx="11">
                  <c:v>12780</c:v>
                </c:pt>
              </c:numCache>
            </c:numRef>
          </c:val>
          <c:extLst>
            <c:ext xmlns:c16="http://schemas.microsoft.com/office/drawing/2014/chart" uri="{C3380CC4-5D6E-409C-BE32-E72D297353CC}">
              <c16:uniqueId val="{00000000-3015-4933-9D96-93C70A73BC53}"/>
            </c:ext>
          </c:extLst>
        </c:ser>
        <c:dLbls>
          <c:showLegendKey val="0"/>
          <c:showVal val="0"/>
          <c:showCatName val="0"/>
          <c:showSerName val="0"/>
          <c:showPercent val="0"/>
          <c:showBubbleSize val="0"/>
        </c:dLbls>
        <c:gapWidth val="150"/>
        <c:overlap val="100"/>
        <c:axId val="509817416"/>
        <c:axId val="509817840"/>
      </c:barChart>
      <c:catAx>
        <c:axId val="509817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7840"/>
        <c:crosses val="autoZero"/>
        <c:auto val="1"/>
        <c:lblAlgn val="ctr"/>
        <c:lblOffset val="100"/>
        <c:noMultiLvlLbl val="0"/>
      </c:catAx>
      <c:valAx>
        <c:axId val="50981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7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'363339'!$C$12:$C$13</c:f>
              <c:strCache>
                <c:ptCount val="2"/>
                <c:pt idx="0">
                  <c:v>Demanda máxima       (kW)</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'363339'!$C$14:$C$25</c:f>
              <c:numCache>
                <c:formatCode>General</c:formatCode>
                <c:ptCount val="12"/>
              </c:numCache>
            </c:numRef>
          </c:val>
          <c:extLst>
            <c:ext xmlns:c16="http://schemas.microsoft.com/office/drawing/2014/chart" uri="{C3380CC4-5D6E-409C-BE32-E72D297353CC}">
              <c16:uniqueId val="{00000000-9295-47D2-BEA3-1D92F7D28753}"/>
            </c:ext>
          </c:extLst>
        </c:ser>
        <c:dLbls>
          <c:showLegendKey val="0"/>
          <c:showVal val="0"/>
          <c:showCatName val="0"/>
          <c:showSerName val="0"/>
          <c:showPercent val="0"/>
          <c:showBubbleSize val="0"/>
        </c:dLbls>
        <c:gapWidth val="150"/>
        <c:overlap val="100"/>
        <c:axId val="509818688"/>
        <c:axId val="509819112"/>
      </c:barChart>
      <c:catAx>
        <c:axId val="50981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19112"/>
        <c:crosses val="autoZero"/>
        <c:auto val="1"/>
        <c:lblAlgn val="ctr"/>
        <c:lblOffset val="100"/>
        <c:noMultiLvlLbl val="0"/>
      </c:catAx>
      <c:valAx>
        <c:axId val="50981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'363339'!$D$12:$D$13</c:f>
              <c:strCache>
                <c:ptCount val="2"/>
                <c:pt idx="0">
                  <c:v>Importe             (¢)</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'363339'!$D$14:$D$25</c:f>
              <c:numCache>
                <c:formatCode>"₡"#,##0;[Red]\-"₡"#,##0</c:formatCode>
                <c:ptCount val="12"/>
                <c:pt idx="0">
                  <c:v>496473</c:v>
                </c:pt>
                <c:pt idx="1">
                  <c:v>772641</c:v>
                </c:pt>
                <c:pt idx="2">
                  <c:v>906230</c:v>
                </c:pt>
                <c:pt idx="3" formatCode="&quot;₡&quot;#,##0">
                  <c:v>1034924.36</c:v>
                </c:pt>
                <c:pt idx="4" formatCode="&quot;₡&quot;#,##0">
                  <c:v>1127396.77</c:v>
                </c:pt>
                <c:pt idx="5" formatCode="&quot;₡&quot;#,##0">
                  <c:v>1044433.23</c:v>
                </c:pt>
                <c:pt idx="6" formatCode="&quot;₡&quot;#,##0">
                  <c:v>653685.31999999995</c:v>
                </c:pt>
                <c:pt idx="7" formatCode="&quot;₡&quot;#,##0">
                  <c:v>1033583.12</c:v>
                </c:pt>
                <c:pt idx="8" formatCode="&quot;₡&quot;#,##0">
                  <c:v>1247252.94</c:v>
                </c:pt>
                <c:pt idx="9" formatCode="&quot;₡&quot;#,##0">
                  <c:v>1255704.2</c:v>
                </c:pt>
                <c:pt idx="10" formatCode="&quot;₡&quot;#,##0">
                  <c:v>1142865.9199999999</c:v>
                </c:pt>
                <c:pt idx="11" formatCode="&quot;₡&quot;#,##0">
                  <c:v>810518.95</c:v>
                </c:pt>
              </c:numCache>
            </c:numRef>
          </c:val>
          <c:extLst>
            <c:ext xmlns:c16="http://schemas.microsoft.com/office/drawing/2014/chart" uri="{C3380CC4-5D6E-409C-BE32-E72D297353CC}">
              <c16:uniqueId val="{00000000-5427-4099-93F6-1CE6297836E7}"/>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'363339'!$G$13</c:f>
              <c:strCache>
                <c:ptCount val="1"/>
                <c:pt idx="0">
                  <c:v>Consumo de energía eléctrica por  empleado (kWh /Nº empleados)</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'363339'!$G$14:$G$25</c:f>
              <c:numCache>
                <c:formatCode>0.00</c:formatCode>
                <c:ptCount val="12"/>
                <c:pt idx="0">
                  <c:v>1.4902534761492914</c:v>
                </c:pt>
                <c:pt idx="1">
                  <c:v>2.248686048832413</c:v>
                </c:pt>
                <c:pt idx="2">
                  <c:v>2.7143902601290666</c:v>
                </c:pt>
                <c:pt idx="3">
                  <c:v>3.1268711329918166</c:v>
                </c:pt>
                <c:pt idx="4">
                  <c:v>3.6457986827223734</c:v>
                </c:pt>
                <c:pt idx="5">
                  <c:v>231.6175969662697</c:v>
                </c:pt>
                <c:pt idx="6">
                  <c:v>1.2445967105175113</c:v>
                </c:pt>
                <c:pt idx="7">
                  <c:v>2.1680071731595358</c:v>
                </c:pt>
                <c:pt idx="8">
                  <c:v>2.4570747962474742</c:v>
                </c:pt>
                <c:pt idx="9">
                  <c:v>2.7220534507447507</c:v>
                </c:pt>
                <c:pt idx="10">
                  <c:v>2.6979644821540889</c:v>
                </c:pt>
                <c:pt idx="11">
                  <c:v>1.7103167699369672</c:v>
                </c:pt>
              </c:numCache>
            </c:numRef>
          </c:val>
          <c:extLst>
            <c:ext xmlns:c16="http://schemas.microsoft.com/office/drawing/2014/chart" uri="{C3380CC4-5D6E-409C-BE32-E72D297353CC}">
              <c16:uniqueId val="{00000000-38AA-42DC-9C7B-36BE40FB7DE7}"/>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'363339'!$H$13</c:f>
              <c:strCache>
                <c:ptCount val="1"/>
                <c:pt idx="0">
                  <c:v>Consumo de energía eléctrica por área física        (kWh/ m2)</c:v>
                </c:pt>
              </c:strCache>
            </c:strRef>
          </c:tx>
          <c:invertIfNegative val="0"/>
          <c:cat>
            <c:strRef>
              <c:f>'363339'!$A$14:$A$25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EC-4A49-B19C-34F61B69755A}"/>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228</c:v>
                </c:pt>
                <c:pt idx="1">
                  <c:v>1271</c:v>
                </c:pt>
                <c:pt idx="2">
                  <c:v>2153</c:v>
                </c:pt>
                <c:pt idx="3">
                  <c:v>2900</c:v>
                </c:pt>
                <c:pt idx="4">
                  <c:v>275</c:v>
                </c:pt>
                <c:pt idx="5">
                  <c:v>146</c:v>
                </c:pt>
                <c:pt idx="6">
                  <c:v>982</c:v>
                </c:pt>
                <c:pt idx="7">
                  <c:v>1945</c:v>
                </c:pt>
                <c:pt idx="8">
                  <c:v>535</c:v>
                </c:pt>
                <c:pt idx="9">
                  <c:v>1167</c:v>
                </c:pt>
                <c:pt idx="10">
                  <c:v>839</c:v>
                </c:pt>
                <c:pt idx="11">
                  <c:v>1124</c:v>
                </c:pt>
              </c:numCache>
            </c:numRef>
          </c:val>
          <c:extLst>
            <c:ext xmlns:c16="http://schemas.microsoft.com/office/drawing/2014/chart" uri="{C3380CC4-5D6E-409C-BE32-E72D297353CC}">
              <c16:uniqueId val="{00000000-5BC0-4CC3-892B-D55366B14BAF}"/>
            </c:ext>
          </c:extLst>
        </c:ser>
        <c:dLbls>
          <c:showLegendKey val="0"/>
          <c:showVal val="0"/>
          <c:showCatName val="0"/>
          <c:showSerName val="0"/>
          <c:showPercent val="0"/>
          <c:showBubbleSize val="0"/>
        </c:dLbls>
        <c:gapWidth val="150"/>
        <c:overlap val="100"/>
        <c:axId val="513326440"/>
        <c:axId val="513326864"/>
      </c:barChart>
      <c:catAx>
        <c:axId val="513326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6864"/>
        <c:crosses val="autoZero"/>
        <c:auto val="1"/>
        <c:lblAlgn val="ctr"/>
        <c:lblOffset val="100"/>
        <c:noMultiLvlLbl val="0"/>
      </c:catAx>
      <c:valAx>
        <c:axId val="51332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6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numCache>
            </c:numRef>
          </c:val>
          <c:extLst>
            <c:ext xmlns:c16="http://schemas.microsoft.com/office/drawing/2014/chart" uri="{C3380CC4-5D6E-409C-BE32-E72D297353CC}">
              <c16:uniqueId val="{00000000-12CA-41CC-A464-B678F75AFA7A}"/>
            </c:ext>
          </c:extLst>
        </c:ser>
        <c:dLbls>
          <c:showLegendKey val="0"/>
          <c:showVal val="0"/>
          <c:showCatName val="0"/>
          <c:showSerName val="0"/>
          <c:showPercent val="0"/>
          <c:showBubbleSize val="0"/>
        </c:dLbls>
        <c:gapWidth val="150"/>
        <c:overlap val="100"/>
        <c:axId val="513327712"/>
        <c:axId val="513328136"/>
      </c:barChart>
      <c:catAx>
        <c:axId val="51332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8136"/>
        <c:crosses val="autoZero"/>
        <c:auto val="1"/>
        <c:lblAlgn val="ctr"/>
        <c:lblOffset val="100"/>
        <c:noMultiLvlLbl val="0"/>
      </c:catAx>
      <c:valAx>
        <c:axId val="513328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17034</c:v>
                </c:pt>
                <c:pt idx="1">
                  <c:v>100364</c:v>
                </c:pt>
                <c:pt idx="2">
                  <c:v>169496</c:v>
                </c:pt>
                <c:pt idx="3" formatCode="&quot;₡&quot;#,##0">
                  <c:v>245663</c:v>
                </c:pt>
                <c:pt idx="4" formatCode="&quot;₡&quot;#,##0">
                  <c:v>22001</c:v>
                </c:pt>
                <c:pt idx="5" formatCode="&quot;₡&quot;#,##0">
                  <c:v>11680</c:v>
                </c:pt>
                <c:pt idx="6" formatCode="&quot;₡&quot;#,##0">
                  <c:v>75467</c:v>
                </c:pt>
                <c:pt idx="7" formatCode="&quot;₡&quot;#,##0">
                  <c:v>139864</c:v>
                </c:pt>
                <c:pt idx="8" formatCode="&quot;₡&quot;#,##0">
                  <c:v>38534</c:v>
                </c:pt>
                <c:pt idx="9" formatCode="&quot;₡&quot;#,##0">
                  <c:v>80169</c:v>
                </c:pt>
                <c:pt idx="10" formatCode="&quot;₡&quot;#,##0">
                  <c:v>52518</c:v>
                </c:pt>
                <c:pt idx="11" formatCode="&quot;₡&quot;#,##0">
                  <c:v>70358</c:v>
                </c:pt>
              </c:numCache>
            </c:numRef>
          </c:val>
          <c:extLst>
            <c:ext xmlns:c16="http://schemas.microsoft.com/office/drawing/2014/chart" uri="{C3380CC4-5D6E-409C-BE32-E72D297353CC}">
              <c16:uniqueId val="{00000000-35A1-499B-B170-64E854C58328}"/>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5.0562171512208098E-2</c:v>
                </c:pt>
                <c:pt idx="1">
                  <c:v>0.28186192978954605</c:v>
                </c:pt>
                <c:pt idx="2">
                  <c:v>0.47745769853414055</c:v>
                </c:pt>
                <c:pt idx="3">
                  <c:v>0.64311533940966448</c:v>
                </c:pt>
                <c:pt idx="4">
                  <c:v>6.0985075288847487E-2</c:v>
                </c:pt>
                <c:pt idx="5">
                  <c:v>3.2377530880624485E-2</c:v>
                </c:pt>
                <c:pt idx="6">
                  <c:v>0.13141870642238668</c:v>
                </c:pt>
                <c:pt idx="7">
                  <c:v>0.26029468838242575</c:v>
                </c:pt>
                <c:pt idx="8">
                  <c:v>7.159776775557726E-2</c:v>
                </c:pt>
                <c:pt idx="9">
                  <c:v>0.15617681302945546</c:v>
                </c:pt>
                <c:pt idx="10">
                  <c:v>0.11228135915313893</c:v>
                </c:pt>
                <c:pt idx="11">
                  <c:v>0.15042222608835298</c:v>
                </c:pt>
              </c:numCache>
            </c:numRef>
          </c:val>
          <c:extLst>
            <c:ext xmlns:c16="http://schemas.microsoft.com/office/drawing/2014/chart" uri="{C3380CC4-5D6E-409C-BE32-E72D297353CC}">
              <c16:uniqueId val="{00000000-5ABC-4A49-80BD-AC947E79041A}"/>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A61-4FB1-92D2-A9AA56B2CA28}"/>
            </c:ext>
          </c:extLst>
        </c:ser>
        <c:dLbls>
          <c:showLegendKey val="0"/>
          <c:showVal val="0"/>
          <c:showCatName val="0"/>
          <c:showSerName val="0"/>
          <c:showPercent val="0"/>
          <c:showBubbleSize val="0"/>
        </c:dLbls>
        <c:gapWidth val="150"/>
        <c:overlap val="100"/>
        <c:axId val="489197864"/>
        <c:axId val="489198288"/>
      </c:barChart>
      <c:catAx>
        <c:axId val="489197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198288"/>
        <c:crosses val="autoZero"/>
        <c:auto val="1"/>
        <c:lblAlgn val="ctr"/>
        <c:lblOffset val="100"/>
        <c:noMultiLvlLbl val="0"/>
      </c:catAx>
      <c:valAx>
        <c:axId val="48919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7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5CB-4499-A01C-C9E1EBA5E1D0}"/>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2176</c:v>
                </c:pt>
                <c:pt idx="1">
                  <c:v>2848</c:v>
                </c:pt>
                <c:pt idx="2">
                  <c:v>3077</c:v>
                </c:pt>
                <c:pt idx="3">
                  <c:v>3305</c:v>
                </c:pt>
                <c:pt idx="4">
                  <c:v>3546</c:v>
                </c:pt>
                <c:pt idx="5">
                  <c:v>3282</c:v>
                </c:pt>
                <c:pt idx="6">
                  <c:v>2976</c:v>
                </c:pt>
                <c:pt idx="7">
                  <c:v>4102</c:v>
                </c:pt>
                <c:pt idx="8">
                  <c:v>4272</c:v>
                </c:pt>
                <c:pt idx="9">
                  <c:v>4751</c:v>
                </c:pt>
                <c:pt idx="10">
                  <c:v>4487</c:v>
                </c:pt>
                <c:pt idx="11">
                  <c:v>3527</c:v>
                </c:pt>
              </c:numCache>
            </c:numRef>
          </c:val>
          <c:extLst>
            <c:ext xmlns:c16="http://schemas.microsoft.com/office/drawing/2014/chart" uri="{C3380CC4-5D6E-409C-BE32-E72D297353CC}">
              <c16:uniqueId val="{00000000-B185-4DA5-A343-B85D7D6F4FBC}"/>
            </c:ext>
          </c:extLst>
        </c:ser>
        <c:dLbls>
          <c:showLegendKey val="0"/>
          <c:showVal val="0"/>
          <c:showCatName val="0"/>
          <c:showSerName val="0"/>
          <c:showPercent val="0"/>
          <c:showBubbleSize val="0"/>
        </c:dLbls>
        <c:gapWidth val="150"/>
        <c:overlap val="100"/>
        <c:axId val="513334072"/>
        <c:axId val="513334496"/>
      </c:barChart>
      <c:catAx>
        <c:axId val="51333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4496"/>
        <c:crosses val="autoZero"/>
        <c:auto val="1"/>
        <c:lblAlgn val="ctr"/>
        <c:lblOffset val="100"/>
        <c:noMultiLvlLbl val="0"/>
      </c:catAx>
      <c:valAx>
        <c:axId val="51333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numCache>
            </c:numRef>
          </c:val>
          <c:extLst>
            <c:ext xmlns:c16="http://schemas.microsoft.com/office/drawing/2014/chart" uri="{C3380CC4-5D6E-409C-BE32-E72D297353CC}">
              <c16:uniqueId val="{00000000-343B-41F1-9CBD-C07A9717F6C7}"/>
            </c:ext>
          </c:extLst>
        </c:ser>
        <c:dLbls>
          <c:showLegendKey val="0"/>
          <c:showVal val="0"/>
          <c:showCatName val="0"/>
          <c:showSerName val="0"/>
          <c:showPercent val="0"/>
          <c:showBubbleSize val="0"/>
        </c:dLbls>
        <c:gapWidth val="150"/>
        <c:overlap val="100"/>
        <c:axId val="513335344"/>
        <c:axId val="513335768"/>
      </c:barChart>
      <c:catAx>
        <c:axId val="51333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5768"/>
        <c:crosses val="autoZero"/>
        <c:auto val="1"/>
        <c:lblAlgn val="ctr"/>
        <c:lblOffset val="100"/>
        <c:noMultiLvlLbl val="0"/>
      </c:catAx>
      <c:valAx>
        <c:axId val="51333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165519</c:v>
                </c:pt>
                <c:pt idx="1">
                  <c:v>223490</c:v>
                </c:pt>
                <c:pt idx="2">
                  <c:v>241280</c:v>
                </c:pt>
                <c:pt idx="3" formatCode="&quot;₡&quot;#,##0">
                  <c:v>260969.72</c:v>
                </c:pt>
                <c:pt idx="4" formatCode="&quot;₡&quot;#,##0">
                  <c:v>281363.78000000003</c:v>
                </c:pt>
                <c:pt idx="5" formatCode="&quot;₡&quot;#,##0">
                  <c:v>260584.76</c:v>
                </c:pt>
                <c:pt idx="6" formatCode="&quot;₡&quot;#,##0">
                  <c:v>221578.53</c:v>
                </c:pt>
                <c:pt idx="7" formatCode="&quot;₡&quot;#,##0">
                  <c:v>292712.17</c:v>
                </c:pt>
                <c:pt idx="8" formatCode="&quot;₡&quot;#,##0">
                  <c:v>304758.57</c:v>
                </c:pt>
                <c:pt idx="9" formatCode="&quot;₡&quot;#,##0">
                  <c:v>337213.06</c:v>
                </c:pt>
                <c:pt idx="10" formatCode="&quot;₡&quot;#,##0">
                  <c:v>307237.81</c:v>
                </c:pt>
                <c:pt idx="11" formatCode="&quot;₡&quot;#,##0">
                  <c:v>231364.66</c:v>
                </c:pt>
              </c:numCache>
            </c:numRef>
          </c:val>
          <c:extLst>
            <c:ext xmlns:c16="http://schemas.microsoft.com/office/drawing/2014/chart" uri="{C3380CC4-5D6E-409C-BE32-E72D297353CC}">
              <c16:uniqueId val="{00000000-3F61-4EBB-9683-DDE036189817}"/>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0.48255826846738958</c:v>
                </c:pt>
                <c:pt idx="1">
                  <c:v>0.63158361608231872</c:v>
                </c:pt>
                <c:pt idx="2">
                  <c:v>0.6823675515046681</c:v>
                </c:pt>
                <c:pt idx="3">
                  <c:v>0.7329297230168762</c:v>
                </c:pt>
                <c:pt idx="4">
                  <c:v>0.78637482536092074</c:v>
                </c:pt>
                <c:pt idx="5">
                  <c:v>0.72782915308362717</c:v>
                </c:pt>
                <c:pt idx="6">
                  <c:v>0.39827094736560364</c:v>
                </c:pt>
                <c:pt idx="7">
                  <c:v>0.54896082866051954</c:v>
                </c:pt>
                <c:pt idx="8">
                  <c:v>0.57171152121836644</c:v>
                </c:pt>
                <c:pt idx="9">
                  <c:v>0.63581494319018239</c:v>
                </c:pt>
                <c:pt idx="10">
                  <c:v>0.60048445592387889</c:v>
                </c:pt>
                <c:pt idx="11">
                  <c:v>0.47200995677368413</c:v>
                </c:pt>
              </c:numCache>
            </c:numRef>
          </c:val>
          <c:extLst>
            <c:ext xmlns:c16="http://schemas.microsoft.com/office/drawing/2014/chart" uri="{C3380CC4-5D6E-409C-BE32-E72D297353CC}">
              <c16:uniqueId val="{00000000-CD2C-4534-BC0A-B5AF7B437154}"/>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229-466E-8077-188DAB19D53D}"/>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100100</c:v>
                </c:pt>
                <c:pt idx="1">
                  <c:v>156100</c:v>
                </c:pt>
                <c:pt idx="2">
                  <c:v>139300</c:v>
                </c:pt>
                <c:pt idx="3">
                  <c:v>166600</c:v>
                </c:pt>
                <c:pt idx="4">
                  <c:v>187600</c:v>
                </c:pt>
                <c:pt idx="5">
                  <c:v>183400</c:v>
                </c:pt>
                <c:pt idx="6">
                  <c:v>161000</c:v>
                </c:pt>
                <c:pt idx="7">
                  <c:v>186200</c:v>
                </c:pt>
                <c:pt idx="8">
                  <c:v>193200</c:v>
                </c:pt>
                <c:pt idx="9">
                  <c:v>259700</c:v>
                </c:pt>
                <c:pt idx="10">
                  <c:v>151200</c:v>
                </c:pt>
                <c:pt idx="11">
                  <c:v>185500</c:v>
                </c:pt>
              </c:numCache>
            </c:numRef>
          </c:val>
          <c:extLst>
            <c:ext xmlns:c16="http://schemas.microsoft.com/office/drawing/2014/chart" uri="{C3380CC4-5D6E-409C-BE32-E72D297353CC}">
              <c16:uniqueId val="{00000000-B273-4FD3-BE83-F0693E4B49C7}"/>
            </c:ext>
          </c:extLst>
        </c:ser>
        <c:dLbls>
          <c:showLegendKey val="0"/>
          <c:showVal val="0"/>
          <c:showCatName val="0"/>
          <c:showSerName val="0"/>
          <c:showPercent val="0"/>
          <c:showBubbleSize val="0"/>
        </c:dLbls>
        <c:gapWidth val="150"/>
        <c:overlap val="100"/>
        <c:axId val="513341704"/>
        <c:axId val="513342128"/>
      </c:barChart>
      <c:catAx>
        <c:axId val="51334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128"/>
        <c:crosses val="autoZero"/>
        <c:auto val="1"/>
        <c:lblAlgn val="ctr"/>
        <c:lblOffset val="100"/>
        <c:noMultiLvlLbl val="0"/>
      </c:catAx>
      <c:valAx>
        <c:axId val="51334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numCache>
            </c:numRef>
          </c:val>
          <c:extLst>
            <c:ext xmlns:c16="http://schemas.microsoft.com/office/drawing/2014/chart" uri="{C3380CC4-5D6E-409C-BE32-E72D297353CC}">
              <c16:uniqueId val="{00000000-B698-4972-B092-C562EF650189}"/>
            </c:ext>
          </c:extLst>
        </c:ser>
        <c:dLbls>
          <c:showLegendKey val="0"/>
          <c:showVal val="0"/>
          <c:showCatName val="0"/>
          <c:showSerName val="0"/>
          <c:showPercent val="0"/>
          <c:showBubbleSize val="0"/>
        </c:dLbls>
        <c:gapWidth val="150"/>
        <c:overlap val="100"/>
        <c:axId val="513342552"/>
        <c:axId val="513342976"/>
      </c:barChart>
      <c:catAx>
        <c:axId val="51334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2976"/>
        <c:crosses val="autoZero"/>
        <c:auto val="1"/>
        <c:lblAlgn val="ctr"/>
        <c:lblOffset val="100"/>
        <c:noMultiLvlLbl val="0"/>
      </c:catAx>
      <c:valAx>
        <c:axId val="51334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6071005</c:v>
                </c:pt>
                <c:pt idx="1">
                  <c:v>9148725</c:v>
                </c:pt>
                <c:pt idx="2">
                  <c:v>8683274</c:v>
                </c:pt>
                <c:pt idx="3" formatCode="&quot;₡&quot;#,##0">
                  <c:v>10223100.42</c:v>
                </c:pt>
                <c:pt idx="4" formatCode="&quot;₡&quot;#,##0">
                  <c:v>11782125.369999999</c:v>
                </c:pt>
                <c:pt idx="5" formatCode="&quot;₡&quot;#,##0">
                  <c:v>11751752.34</c:v>
                </c:pt>
                <c:pt idx="6" formatCode="&quot;₡&quot;#,##0">
                  <c:v>9483812.5800000001</c:v>
                </c:pt>
                <c:pt idx="7" formatCode="&quot;₡&quot;#,##0">
                  <c:v>10931373.07</c:v>
                </c:pt>
                <c:pt idx="8" formatCode="&quot;₡&quot;#,##0">
                  <c:v>11051762.210000001</c:v>
                </c:pt>
                <c:pt idx="9" formatCode="&quot;₡&quot;#,##0">
                  <c:v>12593455.060000001</c:v>
                </c:pt>
                <c:pt idx="10" formatCode="&quot;₡&quot;#,##0">
                  <c:v>8103012.71</c:v>
                </c:pt>
                <c:pt idx="11" formatCode="&quot;₡&quot;#,##0">
                  <c:v>9210072.6799999997</c:v>
                </c:pt>
              </c:numCache>
            </c:numRef>
          </c:val>
          <c:extLst>
            <c:ext xmlns:c16="http://schemas.microsoft.com/office/drawing/2014/chart" uri="{C3380CC4-5D6E-409C-BE32-E72D297353CC}">
              <c16:uniqueId val="{00000000-C415-4A9B-A294-B696A91CECC9}"/>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22.198567405140487</c:v>
                </c:pt>
                <c:pt idx="1">
                  <c:v>34.617346373051248</c:v>
                </c:pt>
                <c:pt idx="2">
                  <c:v>30.891712682678019</c:v>
                </c:pt>
                <c:pt idx="3">
                  <c:v>36.945867429534516</c:v>
                </c:pt>
                <c:pt idx="4">
                  <c:v>41.602909542501052</c:v>
                </c:pt>
                <c:pt idx="5">
                  <c:v>40.671501119907745</c:v>
                </c:pt>
                <c:pt idx="6">
                  <c:v>21.546244128313905</c:v>
                </c:pt>
                <c:pt idx="7">
                  <c:v>24.918699731006516</c:v>
                </c:pt>
                <c:pt idx="8">
                  <c:v>25.855492953976686</c:v>
                </c:pt>
                <c:pt idx="9">
                  <c:v>34.755028572193297</c:v>
                </c:pt>
                <c:pt idx="10">
                  <c:v>20.234733616155669</c:v>
                </c:pt>
                <c:pt idx="11">
                  <c:v>24.825020408709499</c:v>
                </c:pt>
              </c:numCache>
            </c:numRef>
          </c:val>
          <c:extLst>
            <c:ext xmlns:c16="http://schemas.microsoft.com/office/drawing/2014/chart" uri="{C3380CC4-5D6E-409C-BE32-E72D297353CC}">
              <c16:uniqueId val="{00000000-7B87-4D29-8104-E71F19964A53}"/>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100100</c:v>
                </c:pt>
                <c:pt idx="1">
                  <c:v>156100</c:v>
                </c:pt>
                <c:pt idx="2">
                  <c:v>139300</c:v>
                </c:pt>
                <c:pt idx="3">
                  <c:v>166600</c:v>
                </c:pt>
                <c:pt idx="4">
                  <c:v>187600</c:v>
                </c:pt>
                <c:pt idx="5">
                  <c:v>183400</c:v>
                </c:pt>
                <c:pt idx="6">
                  <c:v>161000</c:v>
                </c:pt>
                <c:pt idx="7">
                  <c:v>186200</c:v>
                </c:pt>
                <c:pt idx="8">
                  <c:v>193200</c:v>
                </c:pt>
                <c:pt idx="9">
                  <c:v>259700</c:v>
                </c:pt>
                <c:pt idx="10">
                  <c:v>151200</c:v>
                </c:pt>
                <c:pt idx="11">
                  <c:v>185500</c:v>
                </c:pt>
              </c:numCache>
            </c:numRef>
          </c:val>
          <c:extLst>
            <c:ext xmlns:c16="http://schemas.microsoft.com/office/drawing/2014/chart" uri="{C3380CC4-5D6E-409C-BE32-E72D297353CC}">
              <c16:uniqueId val="{00000000-1F87-41C3-BAF9-40397B643049}"/>
            </c:ext>
          </c:extLst>
        </c:ser>
        <c:dLbls>
          <c:showLegendKey val="0"/>
          <c:showVal val="0"/>
          <c:showCatName val="0"/>
          <c:showSerName val="0"/>
          <c:showPercent val="0"/>
          <c:showBubbleSize val="0"/>
        </c:dLbls>
        <c:gapWidth val="150"/>
        <c:overlap val="100"/>
        <c:axId val="489200408"/>
        <c:axId val="489200832"/>
      </c:barChart>
      <c:catAx>
        <c:axId val="489200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0832"/>
        <c:crosses val="autoZero"/>
        <c:auto val="1"/>
        <c:lblAlgn val="ctr"/>
        <c:lblOffset val="100"/>
        <c:noMultiLvlLbl val="0"/>
      </c:catAx>
      <c:valAx>
        <c:axId val="489200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0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E7-41B6-8B3B-C2E5CAFA86F3}"/>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145</c:v>
                </c:pt>
                <c:pt idx="1">
                  <c:v>147</c:v>
                </c:pt>
                <c:pt idx="2">
                  <c:v>124</c:v>
                </c:pt>
                <c:pt idx="3">
                  <c:v>102</c:v>
                </c:pt>
                <c:pt idx="4">
                  <c:v>144</c:v>
                </c:pt>
                <c:pt idx="5">
                  <c:v>165</c:v>
                </c:pt>
                <c:pt idx="6">
                  <c:v>140</c:v>
                </c:pt>
                <c:pt idx="7">
                  <c:v>166</c:v>
                </c:pt>
                <c:pt idx="8">
                  <c:v>165</c:v>
                </c:pt>
                <c:pt idx="9">
                  <c:v>216</c:v>
                </c:pt>
                <c:pt idx="10">
                  <c:v>172</c:v>
                </c:pt>
                <c:pt idx="11">
                  <c:v>155</c:v>
                </c:pt>
              </c:numCache>
            </c:numRef>
          </c:val>
          <c:extLst>
            <c:ext xmlns:c16="http://schemas.microsoft.com/office/drawing/2014/chart" uri="{C3380CC4-5D6E-409C-BE32-E72D297353CC}">
              <c16:uniqueId val="{00000000-9AA7-4CF1-8BB9-5CD250BB7F92}"/>
            </c:ext>
          </c:extLst>
        </c:ser>
        <c:dLbls>
          <c:showLegendKey val="0"/>
          <c:showVal val="0"/>
          <c:showCatName val="0"/>
          <c:showSerName val="0"/>
          <c:showPercent val="0"/>
          <c:showBubbleSize val="0"/>
        </c:dLbls>
        <c:gapWidth val="150"/>
        <c:overlap val="100"/>
        <c:axId val="513348912"/>
        <c:axId val="513349336"/>
      </c:barChart>
      <c:catAx>
        <c:axId val="513348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49336"/>
        <c:crosses val="autoZero"/>
        <c:auto val="1"/>
        <c:lblAlgn val="ctr"/>
        <c:lblOffset val="100"/>
        <c:noMultiLvlLbl val="0"/>
      </c:catAx>
      <c:valAx>
        <c:axId val="513349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48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numCache>
            </c:numRef>
          </c:val>
          <c:extLst>
            <c:ext xmlns:c16="http://schemas.microsoft.com/office/drawing/2014/chart" uri="{C3380CC4-5D6E-409C-BE32-E72D297353CC}">
              <c16:uniqueId val="{00000000-8C69-4F37-97D4-A86FE45B0C79}"/>
            </c:ext>
          </c:extLst>
        </c:ser>
        <c:dLbls>
          <c:showLegendKey val="0"/>
          <c:showVal val="0"/>
          <c:showCatName val="0"/>
          <c:showSerName val="0"/>
          <c:showPercent val="0"/>
          <c:showBubbleSize val="0"/>
        </c:dLbls>
        <c:gapWidth val="150"/>
        <c:overlap val="100"/>
        <c:axId val="513350184"/>
        <c:axId val="513350608"/>
      </c:barChart>
      <c:catAx>
        <c:axId val="513350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0608"/>
        <c:crosses val="autoZero"/>
        <c:auto val="1"/>
        <c:lblAlgn val="ctr"/>
        <c:lblOffset val="100"/>
        <c:noMultiLvlLbl val="0"/>
      </c:catAx>
      <c:valAx>
        <c:axId val="51335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0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"₡"#,##0;[Red]\-"₡"#,##0</c:formatCode>
                <c:ptCount val="12"/>
                <c:pt idx="0">
                  <c:v>10833</c:v>
                </c:pt>
                <c:pt idx="1">
                  <c:v>11608</c:v>
                </c:pt>
                <c:pt idx="2">
                  <c:v>9792</c:v>
                </c:pt>
                <c:pt idx="3" formatCode="&quot;₡&quot;#,##0">
                  <c:v>8086</c:v>
                </c:pt>
                <c:pt idx="4" formatCode="&quot;₡&quot;#,##0">
                  <c:v>11520</c:v>
                </c:pt>
                <c:pt idx="5" formatCode="&quot;₡&quot;#,##0">
                  <c:v>13200</c:v>
                </c:pt>
                <c:pt idx="6" formatCode="&quot;₡&quot;#,##0">
                  <c:v>10759</c:v>
                </c:pt>
                <c:pt idx="7" formatCode="&quot;₡&quot;#,##0">
                  <c:v>11956</c:v>
                </c:pt>
                <c:pt idx="8" formatCode="&quot;₡&quot;#,##0">
                  <c:v>11884</c:v>
                </c:pt>
                <c:pt idx="9" formatCode="&quot;₡&quot;#,##0">
                  <c:v>14838</c:v>
                </c:pt>
                <c:pt idx="10" formatCode="&quot;₡&quot;#,##0">
                  <c:v>10766</c:v>
                </c:pt>
                <c:pt idx="11" formatCode="&quot;₡&quot;#,##0">
                  <c:v>9702</c:v>
                </c:pt>
              </c:numCache>
            </c:numRef>
          </c:val>
          <c:extLst>
            <c:ext xmlns:c16="http://schemas.microsoft.com/office/drawing/2014/chart" uri="{C3380CC4-5D6E-409C-BE32-E72D297353CC}">
              <c16:uniqueId val="{00000000-5167-4FA1-959C-C92E7D8C52FE}"/>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3.2155766970483224E-2</c:v>
                </c:pt>
                <c:pt idx="1">
                  <c:v>3.2599294790765752E-2</c:v>
                </c:pt>
                <c:pt idx="2">
                  <c:v>2.7498724857516688E-2</c:v>
                </c:pt>
                <c:pt idx="3">
                  <c:v>2.2619918834408888E-2</c:v>
                </c:pt>
                <c:pt idx="4">
                  <c:v>3.1934003060341956E-2</c:v>
                </c:pt>
                <c:pt idx="5">
                  <c:v>3.6591045173308495E-2</c:v>
                </c:pt>
                <c:pt idx="6">
                  <c:v>1.8735864459403395E-2</c:v>
                </c:pt>
                <c:pt idx="7">
                  <c:v>2.2215382144721171E-2</c:v>
                </c:pt>
                <c:pt idx="8">
                  <c:v>2.2081554541439716E-2</c:v>
                </c:pt>
                <c:pt idx="9">
                  <c:v>2.8906762308793812E-2</c:v>
                </c:pt>
                <c:pt idx="10">
                  <c:v>2.3018347764409888E-2</c:v>
                </c:pt>
                <c:pt idx="11">
                  <c:v>2.0743278508625188E-2</c:v>
                </c:pt>
              </c:numCache>
            </c:numRef>
          </c:val>
          <c:extLst>
            <c:ext xmlns:c16="http://schemas.microsoft.com/office/drawing/2014/chart" uri="{C3380CC4-5D6E-409C-BE32-E72D297353CC}">
              <c16:uniqueId val="{00000000-0198-4AB8-A997-91C5E9F80DC8}"/>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31-4D3F-9642-954C2EEE1252}"/>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718</c:v>
                </c:pt>
                <c:pt idx="2">
                  <c:v>807</c:v>
                </c:pt>
                <c:pt idx="3">
                  <c:v>935</c:v>
                </c:pt>
                <c:pt idx="4">
                  <c:v>1072</c:v>
                </c:pt>
                <c:pt idx="5">
                  <c:v>1137</c:v>
                </c:pt>
                <c:pt idx="6">
                  <c:v>1193</c:v>
                </c:pt>
                <c:pt idx="7">
                  <c:v>1060</c:v>
                </c:pt>
                <c:pt idx="8">
                  <c:v>1035</c:v>
                </c:pt>
                <c:pt idx="9">
                  <c:v>1049</c:v>
                </c:pt>
                <c:pt idx="10">
                  <c:v>1326</c:v>
                </c:pt>
                <c:pt idx="11">
                  <c:v>1114</c:v>
                </c:pt>
                <c:pt idx="12">
                  <c:v>1031</c:v>
                </c:pt>
              </c:numCache>
            </c:numRef>
          </c:val>
          <c:extLst>
            <c:ext xmlns:c16="http://schemas.microsoft.com/office/drawing/2014/chart" uri="{C3380CC4-5D6E-409C-BE32-E72D297353CC}">
              <c16:uniqueId val="{00000000-9106-4304-8C39-5B1008CBAED4}"/>
            </c:ext>
          </c:extLst>
        </c:ser>
        <c:dLbls>
          <c:showLegendKey val="0"/>
          <c:showVal val="0"/>
          <c:showCatName val="0"/>
          <c:showSerName val="0"/>
          <c:showPercent val="0"/>
          <c:showBubbleSize val="0"/>
        </c:dLbls>
        <c:gapWidth val="150"/>
        <c:overlap val="100"/>
        <c:axId val="513356120"/>
        <c:axId val="513356544"/>
      </c:barChart>
      <c:catAx>
        <c:axId val="513356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6544"/>
        <c:crosses val="autoZero"/>
        <c:auto val="1"/>
        <c:lblAlgn val="ctr"/>
        <c:lblOffset val="100"/>
        <c:noMultiLvlLbl val="0"/>
      </c:catAx>
      <c:valAx>
        <c:axId val="51335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6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4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numCache>
            </c:numRef>
          </c:val>
          <c:extLst>
            <c:ext xmlns:c16="http://schemas.microsoft.com/office/drawing/2014/chart" uri="{C3380CC4-5D6E-409C-BE32-E72D297353CC}">
              <c16:uniqueId val="{00000000-93B8-4F8C-9003-BD2E6F4A1991}"/>
            </c:ext>
          </c:extLst>
        </c:ser>
        <c:dLbls>
          <c:showLegendKey val="0"/>
          <c:showVal val="0"/>
          <c:showCatName val="0"/>
          <c:showSerName val="0"/>
          <c:showPercent val="0"/>
          <c:showBubbleSize val="0"/>
        </c:dLbls>
        <c:gapWidth val="150"/>
        <c:overlap val="100"/>
        <c:axId val="513357392"/>
        <c:axId val="513357816"/>
      </c:barChart>
      <c:catAx>
        <c:axId val="513357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7816"/>
        <c:crosses val="autoZero"/>
        <c:auto val="1"/>
        <c:lblAlgn val="ctr"/>
        <c:lblOffset val="100"/>
        <c:noMultiLvlLbl val="0"/>
      </c:catAx>
      <c:valAx>
        <c:axId val="513357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7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53642</c:v>
                </c:pt>
                <c:pt idx="1">
                  <c:v>63724</c:v>
                </c:pt>
                <c:pt idx="2">
                  <c:v>73832</c:v>
                </c:pt>
                <c:pt idx="3" formatCode="&quot;₡&quot;#,##0">
                  <c:v>84984</c:v>
                </c:pt>
                <c:pt idx="4" formatCode="&quot;₡&quot;#,##0">
                  <c:v>90962</c:v>
                </c:pt>
                <c:pt idx="5" formatCode="&quot;₡&quot;#,##0">
                  <c:v>95442</c:v>
                </c:pt>
                <c:pt idx="6" formatCode="&quot;₡&quot;#,##0">
                  <c:v>81462</c:v>
                </c:pt>
                <c:pt idx="7" formatCode="&quot;₡&quot;#,##0">
                  <c:v>74547</c:v>
                </c:pt>
                <c:pt idx="8" formatCode="&quot;₡&quot;#,##0">
                  <c:v>75556</c:v>
                </c:pt>
                <c:pt idx="9" formatCode="&quot;₡&quot;#,##0">
                  <c:v>91092</c:v>
                </c:pt>
                <c:pt idx="10" formatCode="&quot;₡&quot;#,##0">
                  <c:v>69732</c:v>
                </c:pt>
                <c:pt idx="11" formatCode="&quot;₡&quot;#,##0">
                  <c:v>64536</c:v>
                </c:pt>
              </c:numCache>
            </c:numRef>
          </c:val>
          <c:extLst>
            <c:ext xmlns:c16="http://schemas.microsoft.com/office/drawing/2014/chart" uri="{C3380CC4-5D6E-409C-BE32-E72D297353CC}">
              <c16:uniqueId val="{00000000-4882-4310-BED8-D95CA120A1AE}"/>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0.15922648748142726</c:v>
                </c:pt>
                <c:pt idx="1">
                  <c:v>0.17896347548399974</c:v>
                </c:pt>
                <c:pt idx="2">
                  <c:v>0.20734925598208145</c:v>
                </c:pt>
                <c:pt idx="3">
                  <c:v>0.23773091167143459</c:v>
                </c:pt>
                <c:pt idx="4">
                  <c:v>0.2521455658306167</c:v>
                </c:pt>
                <c:pt idx="5">
                  <c:v>0.26456434479852747</c:v>
                </c:pt>
                <c:pt idx="6">
                  <c:v>0.14185725947833999</c:v>
                </c:pt>
                <c:pt idx="7">
                  <c:v>0.13851156939630369</c:v>
                </c:pt>
                <c:pt idx="8">
                  <c:v>0.14038515584224401</c:v>
                </c:pt>
                <c:pt idx="9">
                  <c:v>0.17745540195120646</c:v>
                </c:pt>
                <c:pt idx="10">
                  <c:v>0.14908395005553846</c:v>
                </c:pt>
                <c:pt idx="11">
                  <c:v>0.13797625898317786</c:v>
                </c:pt>
              </c:numCache>
            </c:numRef>
          </c:val>
          <c:extLst>
            <c:ext xmlns:c16="http://schemas.microsoft.com/office/drawing/2014/chart" uri="{C3380CC4-5D6E-409C-BE32-E72D297353CC}">
              <c16:uniqueId val="{00000000-AACB-4C12-BD47-06104BDD8229}"/>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'363317'!$A$14:$A$24</c:f>
              <c:strCache>
                <c:ptCount val="11"/>
                <c:pt idx="0">
                  <c:v>Enero </c:v>
                </c:pt>
                <c:pt idx="1">
                  <c:v>Febrero</c:v>
                </c:pt>
                <c:pt idx="2">
                  <c:v>Marzo</c:v>
                </c:pt>
                <c:pt idx="3">
                  <c:v>Abril</c:v>
                </c:pt>
                <c:pt idx="4">
                  <c:v>Mayo</c:v>
                </c:pt>
                <c:pt idx="5">
                  <c:v>Junio</c:v>
                </c:pt>
                <c:pt idx="6">
                  <c:v>Julio</c:v>
                </c:pt>
                <c:pt idx="7">
                  <c:v>Agosto </c:v>
                </c:pt>
                <c:pt idx="8">
                  <c:v>Septiembre</c:v>
                </c:pt>
                <c:pt idx="9">
                  <c:v>Octubre</c:v>
                </c:pt>
                <c:pt idx="10">
                  <c:v>Noviembre</c:v>
                </c:pt>
              </c:strCache>
            </c:strRef>
          </c:tx>
          <c:invertIfNegative val="0"/>
          <c:val>
            <c:numRef>
              <c:f>'363317'!$A$25</c:f>
              <c:numCache>
                <c:formatCode>General</c:formatCode>
                <c:ptCount val="1"/>
                <c:pt idx="0">
                  <c:v>0</c:v>
                </c:pt>
              </c:numCache>
            </c:numRef>
          </c:val>
          <c:extLst>
            <c:ext xmlns:c16="http://schemas.microsoft.com/office/drawing/2014/chart" uri="{C3380CC4-5D6E-409C-BE32-E72D297353CC}">
              <c16:uniqueId val="{00000000-2FB2-422C-82AD-B58B722B859B}"/>
            </c:ext>
          </c:extLst>
        </c:ser>
        <c:dLbls>
          <c:showLegendKey val="0"/>
          <c:showVal val="0"/>
          <c:showCatName val="0"/>
          <c:showSerName val="0"/>
          <c:showPercent val="0"/>
          <c:showBubbleSize val="0"/>
        </c:dLbls>
        <c:gapWidth val="150"/>
        <c:overlap val="100"/>
        <c:axId val="489201680"/>
        <c:axId val="489202104"/>
      </c:barChart>
      <c:catAx>
        <c:axId val="48920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2104"/>
        <c:crosses val="autoZero"/>
        <c:auto val="1"/>
        <c:lblAlgn val="ctr"/>
        <c:lblOffset val="100"/>
        <c:noMultiLvlLbl val="0"/>
      </c:catAx>
      <c:valAx>
        <c:axId val="489202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4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D4B-4ADD-8003-8D5F462263DE}"/>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'2161129'!$B$14:$B$25</c:f>
              <c:numCache>
                <c:formatCode>General</c:formatCode>
                <c:ptCount val="12"/>
                <c:pt idx="0">
                  <c:v>62031</c:v>
                </c:pt>
                <c:pt idx="1">
                  <c:v>61272</c:v>
                </c:pt>
                <c:pt idx="2">
                  <c:v>73858</c:v>
                </c:pt>
                <c:pt idx="3">
                  <c:v>68673</c:v>
                </c:pt>
                <c:pt idx="4">
                  <c:v>74057</c:v>
                </c:pt>
                <c:pt idx="5">
                  <c:v>72066</c:v>
                </c:pt>
                <c:pt idx="6">
                  <c:v>74222</c:v>
                </c:pt>
                <c:pt idx="7">
                  <c:v>79010</c:v>
                </c:pt>
                <c:pt idx="8">
                  <c:v>77624</c:v>
                </c:pt>
                <c:pt idx="9">
                  <c:v>76320</c:v>
                </c:pt>
                <c:pt idx="10">
                  <c:v>74078</c:v>
                </c:pt>
                <c:pt idx="11">
                  <c:v>67155</c:v>
                </c:pt>
              </c:numCache>
            </c:numRef>
          </c:val>
          <c:extLst>
            <c:ext xmlns:c16="http://schemas.microsoft.com/office/drawing/2014/chart" uri="{C3380CC4-5D6E-409C-BE32-E72D297353CC}">
              <c16:uniqueId val="{00000000-5F80-4557-BADD-84711A9E96E4}"/>
            </c:ext>
          </c:extLst>
        </c:ser>
        <c:dLbls>
          <c:showLegendKey val="0"/>
          <c:showVal val="0"/>
          <c:showCatName val="0"/>
          <c:showSerName val="0"/>
          <c:showPercent val="0"/>
          <c:showBubbleSize val="0"/>
        </c:dLbls>
        <c:gapWidth val="150"/>
        <c:overlap val="100"/>
        <c:axId val="513363752"/>
        <c:axId val="513364176"/>
      </c:barChart>
      <c:catAx>
        <c:axId val="51336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4176"/>
        <c:crosses val="autoZero"/>
        <c:auto val="1"/>
        <c:lblAlgn val="ctr"/>
        <c:lblOffset val="100"/>
        <c:noMultiLvlLbl val="0"/>
      </c:catAx>
      <c:valAx>
        <c:axId val="51336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4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'2161129'!$C$14:$C$25</c:f>
              <c:numCache>
                <c:formatCode>General</c:formatCode>
                <c:ptCount val="12"/>
              </c:numCache>
            </c:numRef>
          </c:val>
          <c:extLst>
            <c:ext xmlns:c16="http://schemas.microsoft.com/office/drawing/2014/chart" uri="{C3380CC4-5D6E-409C-BE32-E72D297353CC}">
              <c16:uniqueId val="{00000000-EACF-46D6-8DCA-2A29F47D937C}"/>
            </c:ext>
          </c:extLst>
        </c:ser>
        <c:dLbls>
          <c:showLegendKey val="0"/>
          <c:showVal val="0"/>
          <c:showCatName val="0"/>
          <c:showSerName val="0"/>
          <c:showPercent val="0"/>
          <c:showBubbleSize val="0"/>
        </c:dLbls>
        <c:gapWidth val="150"/>
        <c:overlap val="100"/>
        <c:axId val="513365024"/>
        <c:axId val="513365448"/>
      </c:barChart>
      <c:catAx>
        <c:axId val="513365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5448"/>
        <c:crosses val="autoZero"/>
        <c:auto val="1"/>
        <c:lblAlgn val="ctr"/>
        <c:lblOffset val="100"/>
        <c:noMultiLvlLbl val="0"/>
      </c:catAx>
      <c:valAx>
        <c:axId val="513365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5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4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'2161129'!$D$14:$D$25</c:f>
              <c:numCache>
                <c:formatCode>"₡"#,##0;[Red]\-"₡"#,##0</c:formatCode>
                <c:ptCount val="12"/>
                <c:pt idx="0">
                  <c:v>4880575</c:v>
                </c:pt>
                <c:pt idx="1">
                  <c:v>4977910</c:v>
                </c:pt>
                <c:pt idx="2">
                  <c:v>5792223</c:v>
                </c:pt>
                <c:pt idx="3">
                  <c:v>5665560</c:v>
                </c:pt>
                <c:pt idx="4" formatCode="&quot;₡&quot;#,##0">
                  <c:v>6450880</c:v>
                </c:pt>
                <c:pt idx="5" formatCode="&quot;₡&quot;#,##0">
                  <c:v>5933035</c:v>
                </c:pt>
                <c:pt idx="6" formatCode="&quot;₡&quot;#,##0">
                  <c:v>5841910</c:v>
                </c:pt>
                <c:pt idx="7" formatCode="&quot;₡&quot;#,##0">
                  <c:v>6233155</c:v>
                </c:pt>
                <c:pt idx="8" formatCode="&quot;₡&quot;#,##0">
                  <c:v>6114700</c:v>
                </c:pt>
                <c:pt idx="9" formatCode="&quot;₡&quot;#,##0">
                  <c:v>5009605</c:v>
                </c:pt>
                <c:pt idx="10" formatCode="&quot;₡&quot;#,##0">
                  <c:v>4901940</c:v>
                </c:pt>
                <c:pt idx="11" formatCode="&quot;₡&quot;#,##0">
                  <c:v>4352820</c:v>
                </c:pt>
              </c:numCache>
            </c:numRef>
          </c:val>
          <c:extLst>
            <c:ext xmlns:c16="http://schemas.microsoft.com/office/drawing/2014/chart" uri="{C3380CC4-5D6E-409C-BE32-E72D297353CC}">
              <c16:uniqueId val="{00000000-51A9-4E0C-89BE-628D92593B1A}"/>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'2161129'!$G$14:$G$25</c:f>
              <c:numCache>
                <c:formatCode>0.00</c:formatCode>
                <c:ptCount val="12"/>
                <c:pt idx="0">
                  <c:v>13.756237109972723</c:v>
                </c:pt>
                <c:pt idx="1">
                  <c:v>13.587918302175503</c:v>
                </c:pt>
                <c:pt idx="2">
                  <c:v>16.379038875213446</c:v>
                </c:pt>
                <c:pt idx="3">
                  <c:v>15.229193001130996</c:v>
                </c:pt>
                <c:pt idx="4">
                  <c:v>16.423169893331558</c:v>
                </c:pt>
                <c:pt idx="5">
                  <c:v>15.981637948240303</c:v>
                </c:pt>
                <c:pt idx="6">
                  <c:v>9.9329523707559915</c:v>
                </c:pt>
                <c:pt idx="7">
                  <c:v>10.573718935267587</c:v>
                </c:pt>
                <c:pt idx="8">
                  <c:v>10.388233877119495</c:v>
                </c:pt>
                <c:pt idx="9">
                  <c:v>10.21372268244048</c:v>
                </c:pt>
                <c:pt idx="10">
                  <c:v>9.9136811958834627</c:v>
                </c:pt>
                <c:pt idx="11">
                  <c:v>8.9871926983659645</c:v>
                </c:pt>
              </c:numCache>
            </c:numRef>
          </c:val>
          <c:extLst>
            <c:ext xmlns:c16="http://schemas.microsoft.com/office/drawing/2014/chart" uri="{C3380CC4-5D6E-409C-BE32-E72D297353CC}">
              <c16:uniqueId val="{00000000-FD88-4B68-86FC-D0530B7C6E2F}"/>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'2161129'!$A$14:$A$25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'2161129'!$H$14:$H$25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15-4EB3-9E42-A88ACB2E7CC6}"/>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bar"/>
        <c:grouping val="clustered"/>
        <c:varyColors val="0"/>
        <c:ser>
          <c:idx val="0"/>
          <c:order val="0"/>
          <c:tx>
            <c:strRef>
              <c:f>'14-Consumo por edificio'!$C$7:$C$8</c:f>
              <c:strCache>
                <c:ptCount val="2"/>
                <c:pt idx="0">
                  <c:v>Consumo de Energía  (kWh/mes)</c:v>
                </c:pt>
              </c:strCache>
            </c:strRef>
          </c:tx>
          <c:invertIfNegative val="0"/>
          <c:val>
            <c:numRef>
              <c:f>'14-Consumo por edificio'!$C$9:$C$18</c:f>
              <c:numCache>
                <c:formatCode>0.00</c:formatCode>
                <c:ptCount val="10"/>
                <c:pt idx="0">
                  <c:v>398.5</c:v>
                </c:pt>
                <c:pt idx="1">
                  <c:v>1039.75</c:v>
                </c:pt>
                <c:pt idx="2">
                  <c:v>153.41666666666666</c:v>
                </c:pt>
                <c:pt idx="3">
                  <c:v>172491.66666666666</c:v>
                </c:pt>
                <c:pt idx="4">
                  <c:v>3529.0833333333335</c:v>
                </c:pt>
                <c:pt idx="5">
                  <c:v>1130.4166666666667</c:v>
                </c:pt>
                <c:pt idx="6">
                  <c:v>14335</c:v>
                </c:pt>
                <c:pt idx="7">
                  <c:v>27117.083333333332</c:v>
                </c:pt>
                <c:pt idx="8">
                  <c:v>387.91666666666669</c:v>
                </c:pt>
                <c:pt idx="9">
                  <c:v>3726.6666666666665</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0"/>
                    </c:strCache>
                  </c:strRef>
                </c15:cat>
              </c15:filteredCategoryTitle>
            </c:ext>
            <c:ext xmlns:c16="http://schemas.microsoft.com/office/drawing/2014/chart" uri="{C3380CC4-5D6E-409C-BE32-E72D297353CC}">
              <c16:uniqueId val="{00000000-B6AC-40B1-B315-305093EC7F2E}"/>
            </c:ext>
          </c:extLst>
        </c:ser>
        <c:dLbls>
          <c:showLegendKey val="0"/>
          <c:showVal val="0"/>
          <c:showCatName val="0"/>
          <c:showSerName val="0"/>
          <c:showPercent val="0"/>
          <c:showBubbleSize val="0"/>
        </c:dLbls>
        <c:gapWidth val="150"/>
        <c:axId val="513371808"/>
        <c:axId val="513372232"/>
      </c:barChart>
      <c:catAx>
        <c:axId val="5133718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2232"/>
        <c:crosses val="autoZero"/>
        <c:auto val="1"/>
        <c:lblAlgn val="ctr"/>
        <c:lblOffset val="100"/>
        <c:noMultiLvlLbl val="0"/>
      </c:catAx>
      <c:valAx>
        <c:axId val="51337223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1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68438683250430565"/>
        </c:manualLayout>
      </c:layout>
      <c:barChart>
        <c:barDir val="bar"/>
        <c:grouping val="clustered"/>
        <c:varyColors val="0"/>
        <c:ser>
          <c:idx val="0"/>
          <c:order val="0"/>
          <c:tx>
            <c:strRef>
              <c:f>'14-Consumo por edificio'!$D$7:$D$8</c:f>
              <c:strCache>
                <c:ptCount val="2"/>
                <c:pt idx="0">
                  <c:v>Demanda máxima (kW)</c:v>
                </c:pt>
              </c:strCache>
            </c:strRef>
          </c:tx>
          <c:invertIfNegative val="0"/>
          <c:val>
            <c:numRef>
              <c:f>'14-Consumo por edificio'!$D$9:$D$18</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0"/>
                    </c:strCache>
                  </c:strRef>
                </c15:cat>
              </c15:filteredCategoryTitle>
            </c:ext>
            <c:ext xmlns:c16="http://schemas.microsoft.com/office/drawing/2014/chart" uri="{C3380CC4-5D6E-409C-BE32-E72D297353CC}">
              <c16:uniqueId val="{00000000-D50F-454C-A39B-FB0563319259}"/>
            </c:ext>
          </c:extLst>
        </c:ser>
        <c:dLbls>
          <c:showLegendKey val="0"/>
          <c:showVal val="0"/>
          <c:showCatName val="0"/>
          <c:showSerName val="0"/>
          <c:showPercent val="0"/>
          <c:showBubbleSize val="0"/>
        </c:dLbls>
        <c:gapWidth val="150"/>
        <c:axId val="509810208"/>
        <c:axId val="513373080"/>
      </c:barChart>
      <c:catAx>
        <c:axId val="5098102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6.4580961210619053E-3"/>
              <c:y val="0.5848677906030445"/>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3080"/>
        <c:crosses val="autoZero"/>
        <c:auto val="1"/>
        <c:lblAlgn val="ctr"/>
        <c:lblOffset val="100"/>
        <c:noMultiLvlLbl val="0"/>
      </c:catAx>
      <c:valAx>
        <c:axId val="51337308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9810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bar"/>
        <c:grouping val="clustered"/>
        <c:varyColors val="0"/>
        <c:ser>
          <c:idx val="0"/>
          <c:order val="0"/>
          <c:tx>
            <c:strRef>
              <c:f>'14-Consumo por edificio'!$E$7:$E$8</c:f>
              <c:strCache>
                <c:ptCount val="2"/>
                <c:pt idx="0">
                  <c:v>Importe (¢/mes)</c:v>
                </c:pt>
              </c:strCache>
            </c:strRef>
          </c:tx>
          <c:invertIfNegative val="0"/>
          <c:val>
            <c:numRef>
              <c:f>'14-Consumo por edificio'!$E$9:$E$18</c:f>
              <c:numCache>
                <c:formatCode>"₡"#,##0</c:formatCode>
                <c:ptCount val="10"/>
                <c:pt idx="0">
                  <c:v>29230.833333333332</c:v>
                </c:pt>
                <c:pt idx="1">
                  <c:v>76625.916666666672</c:v>
                </c:pt>
                <c:pt idx="2">
                  <c:v>11245.333333333334</c:v>
                </c:pt>
                <c:pt idx="3">
                  <c:v>9919455.8699999992</c:v>
                </c:pt>
                <c:pt idx="4">
                  <c:v>260672.67166666666</c:v>
                </c:pt>
                <c:pt idx="5">
                  <c:v>85262.333333333328</c:v>
                </c:pt>
                <c:pt idx="6">
                  <c:v>960475.73416666652</c:v>
                </c:pt>
                <c:pt idx="7">
                  <c:v>1473109.4349999996</c:v>
                </c:pt>
                <c:pt idx="8">
                  <c:v>29238.916666666668</c:v>
                </c:pt>
                <c:pt idx="9">
                  <c:v>408857.57916666666</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0"/>
                    </c:strCache>
                  </c:strRef>
                </c15:cat>
              </c15:filteredCategoryTitle>
            </c:ext>
            <c:ext xmlns:c16="http://schemas.microsoft.com/office/drawing/2014/chart" uri="{C3380CC4-5D6E-409C-BE32-E72D297353CC}">
              <c16:uniqueId val="{00000000-466E-4326-9385-BFD8B8DF5602}"/>
            </c:ext>
          </c:extLst>
        </c:ser>
        <c:dLbls>
          <c:showLegendKey val="0"/>
          <c:showVal val="0"/>
          <c:showCatName val="0"/>
          <c:showSerName val="0"/>
          <c:showPercent val="0"/>
          <c:showBubbleSize val="0"/>
        </c:dLbls>
        <c:gapWidth val="150"/>
        <c:axId val="513373928"/>
        <c:axId val="513374352"/>
      </c:barChart>
      <c:catAx>
        <c:axId val="51337392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8.325576971418119E-3"/>
              <c:y val="0.4196404802154735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4352"/>
        <c:crosses val="autoZero"/>
        <c:auto val="1"/>
        <c:lblAlgn val="ctr"/>
        <c:lblOffset val="100"/>
        <c:noMultiLvlLbl val="0"/>
      </c:catAx>
      <c:valAx>
        <c:axId val="51337435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3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bar"/>
        <c:grouping val="clustered"/>
        <c:varyColors val="0"/>
        <c:ser>
          <c:idx val="0"/>
          <c:order val="0"/>
          <c:tx>
            <c:strRef>
              <c:f>'14-Consumo por edificio'!$H$8</c:f>
              <c:strCache>
                <c:ptCount val="1"/>
                <c:pt idx="0">
                  <c:v>Consumo de energía eléctrica por empleado al mes  (kWh/empleado/mes)</c:v>
                </c:pt>
              </c:strCache>
            </c:strRef>
          </c:tx>
          <c:invertIfNegative val="0"/>
          <c:val>
            <c:numRef>
              <c:f>'14-Consumo por edificio'!$H$9:$H$18</c:f>
              <c:numCache>
                <c:formatCode>0.00</c:formatCode>
                <c:ptCount val="10"/>
                <c:pt idx="0">
                  <c:v>6.8938994375275356E-2</c:v>
                </c:pt>
                <c:pt idx="1">
                  <c:v>0.18210413641290812</c:v>
                </c:pt>
                <c:pt idx="2">
                  <c:v>2.6591661951184845E-2</c:v>
                </c:pt>
                <c:pt idx="3">
                  <c:v>29.921926996930718</c:v>
                </c:pt>
                <c:pt idx="4">
                  <c:v>0.60590798255400313</c:v>
                </c:pt>
                <c:pt idx="5">
                  <c:v>0.2023792755205307</c:v>
                </c:pt>
                <c:pt idx="6">
                  <c:v>21.486967495821247</c:v>
                </c:pt>
                <c:pt idx="7">
                  <c:v>4.8386880917237027</c:v>
                </c:pt>
                <c:pt idx="8">
                  <c:v>7.3538961234872038E-2</c:v>
                </c:pt>
                <c:pt idx="9">
                  <c:v>0.65174004216495163</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0"/>
                    </c:strCache>
                  </c:strRef>
                </c15:cat>
              </c15:filteredCategoryTitle>
            </c:ext>
            <c:ext xmlns:c16="http://schemas.microsoft.com/office/drawing/2014/chart" uri="{C3380CC4-5D6E-409C-BE32-E72D297353CC}">
              <c16:uniqueId val="{00000000-4A26-4F12-A7E5-1B276B7BB45A}"/>
            </c:ext>
          </c:extLst>
        </c:ser>
        <c:dLbls>
          <c:showLegendKey val="0"/>
          <c:showVal val="0"/>
          <c:showCatName val="0"/>
          <c:showSerName val="0"/>
          <c:showPercent val="0"/>
          <c:showBubbleSize val="0"/>
        </c:dLbls>
        <c:gapWidth val="150"/>
        <c:axId val="513375200"/>
        <c:axId val="513375624"/>
      </c:barChart>
      <c:catAx>
        <c:axId val="513375200"/>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0466279541461863E-2"/>
              <c:y val="0.4721078698616694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5624"/>
        <c:crosses val="autoZero"/>
        <c:auto val="1"/>
        <c:lblAlgn val="ctr"/>
        <c:lblOffset val="100"/>
        <c:noMultiLvlLbl val="0"/>
      </c:catAx>
      <c:valAx>
        <c:axId val="513375624"/>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5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6071005</c:v>
                </c:pt>
                <c:pt idx="1">
                  <c:v>9148725</c:v>
                </c:pt>
                <c:pt idx="2">
                  <c:v>8683274</c:v>
                </c:pt>
                <c:pt idx="3" formatCode="&quot;₡&quot;#,##0">
                  <c:v>10223100.42</c:v>
                </c:pt>
                <c:pt idx="4" formatCode="&quot;₡&quot;#,##0">
                  <c:v>11782125.369999999</c:v>
                </c:pt>
                <c:pt idx="5" formatCode="&quot;₡&quot;#,##0">
                  <c:v>11751752.34</c:v>
                </c:pt>
                <c:pt idx="6" formatCode="&quot;₡&quot;#,##0">
                  <c:v>9483812.5800000001</c:v>
                </c:pt>
                <c:pt idx="7" formatCode="&quot;₡&quot;#,##0">
                  <c:v>10931373.07</c:v>
                </c:pt>
                <c:pt idx="8" formatCode="&quot;₡&quot;#,##0">
                  <c:v>11051762.210000001</c:v>
                </c:pt>
                <c:pt idx="9" formatCode="&quot;₡&quot;#,##0">
                  <c:v>12593455.060000001</c:v>
                </c:pt>
                <c:pt idx="10" formatCode="&quot;₡&quot;#,##0">
                  <c:v>8103012.71</c:v>
                </c:pt>
                <c:pt idx="11" formatCode="&quot;₡&quot;#,##0">
                  <c:v>9210072.6799999997</c:v>
                </c:pt>
              </c:numCache>
            </c:numRef>
          </c:val>
          <c:extLst>
            <c:ext xmlns:c16="http://schemas.microsoft.com/office/drawing/2014/chart" uri="{C3380CC4-5D6E-409C-BE32-E72D297353CC}">
              <c16:uniqueId val="{00000000-C9F5-466C-BC78-175F2E277F87}"/>
            </c:ext>
          </c:extLst>
        </c:ser>
        <c:dLbls>
          <c:showLegendKey val="0"/>
          <c:showVal val="0"/>
          <c:showCatName val="0"/>
          <c:showSerName val="0"/>
          <c:showPercent val="0"/>
          <c:showBubbleSize val="0"/>
        </c:dLbls>
        <c:gapWidth val="150"/>
        <c:overlap val="100"/>
        <c:axId val="489202952"/>
        <c:axId val="489203376"/>
      </c:barChart>
      <c:catAx>
        <c:axId val="489202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3376"/>
        <c:crosses val="autoZero"/>
        <c:auto val="1"/>
        <c:lblAlgn val="ctr"/>
        <c:lblOffset val="100"/>
        <c:noMultiLvlLbl val="0"/>
      </c:catAx>
      <c:valAx>
        <c:axId val="489203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2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 (kWh/m2)</a:t>
            </a:r>
          </a:p>
        </c:rich>
      </c:tx>
      <c:overlay val="0"/>
    </c:title>
    <c:autoTitleDeleted val="0"/>
    <c:plotArea>
      <c:layout/>
      <c:barChart>
        <c:barDir val="bar"/>
        <c:grouping val="clustered"/>
        <c:varyColors val="0"/>
        <c:ser>
          <c:idx val="0"/>
          <c:order val="0"/>
          <c:tx>
            <c:strRef>
              <c:f>'14-Consumo por edificio'!$I$8</c:f>
              <c:strCache>
                <c:ptCount val="1"/>
                <c:pt idx="0">
                  <c:v>Consumo de energía eléctrica por área física  por mes  (kWh/m2/mes)</c:v>
                </c:pt>
              </c:strCache>
            </c:strRef>
          </c:tx>
          <c:invertIfNegative val="0"/>
          <c:val>
            <c:numRef>
              <c:f>'14-Consumo por edificio'!$I$9:$I$18</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0"/>
                    </c:strCache>
                  </c:strRef>
                </c15:cat>
              </c15:filteredCategoryTitle>
            </c:ext>
            <c:ext xmlns:c16="http://schemas.microsoft.com/office/drawing/2014/chart" uri="{C3380CC4-5D6E-409C-BE32-E72D297353CC}">
              <c16:uniqueId val="{00000000-744F-4F73-BA9F-4229BD20DED2}"/>
            </c:ext>
          </c:extLst>
        </c:ser>
        <c:dLbls>
          <c:showLegendKey val="0"/>
          <c:showVal val="0"/>
          <c:showCatName val="0"/>
          <c:showSerName val="0"/>
          <c:showPercent val="0"/>
          <c:showBubbleSize val="0"/>
        </c:dLbls>
        <c:gapWidth val="150"/>
        <c:axId val="513376472"/>
        <c:axId val="513376896"/>
      </c:barChart>
      <c:catAx>
        <c:axId val="513376472"/>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2629528809980422E-2"/>
              <c:y val="0.4798353202001787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6896"/>
        <c:crosses val="autoZero"/>
        <c:auto val="1"/>
        <c:lblAlgn val="ctr"/>
        <c:lblOffset val="100"/>
        <c:noMultiLvlLbl val="0"/>
      </c:catAx>
      <c:valAx>
        <c:axId val="51337689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76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22" l="0.70000000000000062" r="0.70000000000000062" t="0.75000000000000522" header="0.30000000000000032" footer="0.30000000000000032"/>
    <c:pageSetup/>
  </c:printSettings>
</c:chartSpace>
</file>

<file path=xl/charts/chart4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'15-Consumo institucional'!$B$8:$B$9</c:f>
              <c:strCache>
                <c:ptCount val="2"/>
                <c:pt idx="0">
                  <c:v>Energía    (kWh)</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institucional'!$B$10:$B$21</c:f>
              <c:numCache>
                <c:formatCode>0.00</c:formatCode>
                <c:ptCount val="12"/>
                <c:pt idx="0">
                  <c:v>212173</c:v>
                </c:pt>
                <c:pt idx="1">
                  <c:v>279834</c:v>
                </c:pt>
                <c:pt idx="2">
                  <c:v>279785</c:v>
                </c:pt>
                <c:pt idx="3">
                  <c:v>310256</c:v>
                </c:pt>
                <c:pt idx="4">
                  <c:v>337219</c:v>
                </c:pt>
                <c:pt idx="5">
                  <c:v>329946</c:v>
                </c:pt>
                <c:pt idx="6">
                  <c:v>296115</c:v>
                </c:pt>
                <c:pt idx="7">
                  <c:v>344849</c:v>
                </c:pt>
                <c:pt idx="8">
                  <c:v>353296</c:v>
                </c:pt>
                <c:pt idx="9">
                  <c:v>422357</c:v>
                </c:pt>
                <c:pt idx="10">
                  <c:v>309874</c:v>
                </c:pt>
                <c:pt idx="11">
                  <c:v>322513</c:v>
                </c:pt>
              </c:numCache>
            </c:numRef>
          </c:val>
          <c:extLst>
            <c:ext xmlns:c16="http://schemas.microsoft.com/office/drawing/2014/chart" uri="{C3380CC4-5D6E-409C-BE32-E72D297353CC}">
              <c16:uniqueId val="{00000000-5DFB-41F6-B584-0C0F781AAE1C}"/>
            </c:ext>
          </c:extLst>
        </c:ser>
        <c:dLbls>
          <c:showLegendKey val="0"/>
          <c:showVal val="0"/>
          <c:showCatName val="0"/>
          <c:showSerName val="0"/>
          <c:showPercent val="0"/>
          <c:showBubbleSize val="0"/>
        </c:dLbls>
        <c:gapWidth val="150"/>
        <c:overlap val="100"/>
        <c:axId val="513386224"/>
        <c:axId val="513386648"/>
      </c:barChart>
      <c:catAx>
        <c:axId val="513386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3386648"/>
        <c:crosses val="autoZero"/>
        <c:auto val="1"/>
        <c:lblAlgn val="ctr"/>
        <c:lblOffset val="100"/>
        <c:noMultiLvlLbl val="0"/>
      </c:catAx>
      <c:valAx>
        <c:axId val="513386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3386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4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58586111510243655"/>
        </c:manualLayout>
      </c:layout>
      <c:barChart>
        <c:barDir val="col"/>
        <c:grouping val="stacked"/>
        <c:varyColors val="0"/>
        <c:ser>
          <c:idx val="0"/>
          <c:order val="0"/>
          <c:tx>
            <c:strRef>
              <c:f>'15-Consumo institucional'!$C$8:$C$9</c:f>
              <c:strCache>
                <c:ptCount val="2"/>
                <c:pt idx="0">
                  <c:v>Demanda máxima   (kW)</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institucional'!$C$10:$C$21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39-4B80-8812-FD2315C8840C}"/>
            </c:ext>
          </c:extLst>
        </c:ser>
        <c:dLbls>
          <c:showLegendKey val="0"/>
          <c:showVal val="0"/>
          <c:showCatName val="0"/>
          <c:showSerName val="0"/>
          <c:showPercent val="0"/>
          <c:showBubbleSize val="0"/>
        </c:dLbls>
        <c:gapWidth val="150"/>
        <c:overlap val="100"/>
        <c:axId val="512601296"/>
        <c:axId val="512601720"/>
      </c:barChart>
      <c:catAx>
        <c:axId val="512601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2601720"/>
        <c:crosses val="autoZero"/>
        <c:auto val="1"/>
        <c:lblAlgn val="ctr"/>
        <c:lblOffset val="100"/>
        <c:noMultiLvlLbl val="0"/>
      </c:catAx>
      <c:valAx>
        <c:axId val="512601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2601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'15-Consumo institucional'!$D$8:$D$9</c:f>
              <c:strCache>
                <c:ptCount val="2"/>
                <c:pt idx="0">
                  <c:v>Importe             (¢)</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institucional'!$D$10:$D$21</c:f>
              <c:numCache>
                <c:formatCode>"₡"#,##0</c:formatCode>
                <c:ptCount val="12"/>
                <c:pt idx="0">
                  <c:v>14188138</c:v>
                </c:pt>
                <c:pt idx="1">
                  <c:v>18399174</c:v>
                </c:pt>
                <c:pt idx="2">
                  <c:v>19183287</c:v>
                </c:pt>
                <c:pt idx="3">
                  <c:v>21167264.299999997</c:v>
                </c:pt>
                <c:pt idx="4">
                  <c:v>23486125.18</c:v>
                </c:pt>
                <c:pt idx="5">
                  <c:v>22948246.530000001</c:v>
                </c:pt>
                <c:pt idx="6">
                  <c:v>19391859.809999999</c:v>
                </c:pt>
                <c:pt idx="7">
                  <c:v>22162036</c:v>
                </c:pt>
                <c:pt idx="8">
                  <c:v>22457541.07</c:v>
                </c:pt>
                <c:pt idx="9">
                  <c:v>22634281.890000001</c:v>
                </c:pt>
                <c:pt idx="10">
                  <c:v>17701700.960000001</c:v>
                </c:pt>
                <c:pt idx="11">
                  <c:v>17516063.030000001</c:v>
                </c:pt>
              </c:numCache>
            </c:numRef>
          </c:val>
          <c:extLst>
            <c:ext xmlns:c16="http://schemas.microsoft.com/office/drawing/2014/chart" uri="{C3380CC4-5D6E-409C-BE32-E72D297353CC}">
              <c16:uniqueId val="{00000000-A789-4ADE-A1DD-21F1126455DF}"/>
            </c:ext>
          </c:extLst>
        </c:ser>
        <c:dLbls>
          <c:showLegendKey val="0"/>
          <c:showVal val="0"/>
          <c:showCatName val="0"/>
          <c:showSerName val="0"/>
          <c:showPercent val="0"/>
          <c:showBubbleSize val="0"/>
        </c:dLbls>
        <c:gapWidth val="150"/>
        <c:overlap val="100"/>
        <c:axId val="512602568"/>
        <c:axId val="512602992"/>
      </c:barChart>
      <c:catAx>
        <c:axId val="512602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90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2602992"/>
        <c:crosses val="autoZero"/>
        <c:auto val="1"/>
        <c:lblAlgn val="ctr"/>
        <c:lblOffset val="100"/>
        <c:noMultiLvlLbl val="0"/>
      </c:catAx>
      <c:valAx>
        <c:axId val="512602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2602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'15-Consumo institucional'!$G$9</c:f>
              <c:strCache>
                <c:ptCount val="1"/>
                <c:pt idx="0">
                  <c:v>Consumo de energía eléctrica por empleado        (kWh /Nº empleados)</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institucional'!$G$10:$G$21</c:f>
              <c:numCache>
                <c:formatCode>0.00</c:formatCode>
                <c:ptCount val="12"/>
                <c:pt idx="0">
                  <c:v>4.7052314106402315</c:v>
                </c:pt>
                <c:pt idx="1">
                  <c:v>6.2057082030470347</c:v>
                </c:pt>
                <c:pt idx="2">
                  <c:v>6.2046215598873431</c:v>
                </c:pt>
                <c:pt idx="3">
                  <c:v>6.8803583704787874</c:v>
                </c:pt>
                <c:pt idx="4">
                  <c:v>7.4783004013926764</c:v>
                </c:pt>
                <c:pt idx="5">
                  <c:v>7.3170115095469352</c:v>
                </c:pt>
                <c:pt idx="6">
                  <c:v>3.9628360745687399</c:v>
                </c:pt>
                <c:pt idx="7">
                  <c:v>4.6150315164005722</c:v>
                </c:pt>
                <c:pt idx="8">
                  <c:v>4.728075692892415</c:v>
                </c:pt>
                <c:pt idx="9">
                  <c:v>5.6523025039144565</c:v>
                </c:pt>
                <c:pt idx="10">
                  <c:v>4.1469694739236909</c:v>
                </c:pt>
                <c:pt idx="11">
                  <c:v>4.3161141817111188</c:v>
                </c:pt>
              </c:numCache>
            </c:numRef>
          </c:val>
          <c:extLst>
            <c:ext xmlns:c16="http://schemas.microsoft.com/office/drawing/2014/chart" uri="{C3380CC4-5D6E-409C-BE32-E72D297353CC}">
              <c16:uniqueId val="{00000000-BD18-4A20-AD4D-AF98A50794BE}"/>
            </c:ext>
          </c:extLst>
        </c:ser>
        <c:dLbls>
          <c:showLegendKey val="0"/>
          <c:showVal val="0"/>
          <c:showCatName val="0"/>
          <c:showSerName val="0"/>
          <c:showPercent val="0"/>
          <c:showBubbleSize val="0"/>
        </c:dLbls>
        <c:gapWidth val="150"/>
        <c:overlap val="100"/>
        <c:axId val="512603840"/>
        <c:axId val="512604264"/>
      </c:barChart>
      <c:catAx>
        <c:axId val="512603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53"/>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2604264"/>
        <c:crosses val="autoZero"/>
        <c:auto val="1"/>
        <c:lblAlgn val="ctr"/>
        <c:lblOffset val="100"/>
        <c:noMultiLvlLbl val="0"/>
      </c:catAx>
      <c:valAx>
        <c:axId val="512604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2603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4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'15-Consumo institucional'!$H$9</c:f>
              <c:strCache>
                <c:ptCount val="1"/>
                <c:pt idx="0">
                  <c:v>Consumo de energía eléctrica por área física       (kWh/ m2)</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institucional'!$H$10:$H$21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D56-43B0-ADD6-B16AB47BBDAE}"/>
            </c:ext>
          </c:extLst>
        </c:ser>
        <c:dLbls>
          <c:showLegendKey val="0"/>
          <c:showVal val="0"/>
          <c:showCatName val="0"/>
          <c:showSerName val="0"/>
          <c:showPercent val="0"/>
          <c:showBubbleSize val="0"/>
        </c:dLbls>
        <c:gapWidth val="150"/>
        <c:overlap val="100"/>
        <c:axId val="512605112"/>
        <c:axId val="512605536"/>
      </c:barChart>
      <c:catAx>
        <c:axId val="512605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2605536"/>
        <c:crosses val="autoZero"/>
        <c:auto val="1"/>
        <c:lblAlgn val="ctr"/>
        <c:lblOffset val="100"/>
        <c:noMultiLvlLbl val="0"/>
      </c:catAx>
      <c:valAx>
        <c:axId val="512605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2605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22" l="0.70000000000000062" r="0.70000000000000062" t="0.75000000000000522"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22.198567405140487</c:v>
                </c:pt>
                <c:pt idx="1">
                  <c:v>34.617346373051248</c:v>
                </c:pt>
                <c:pt idx="2">
                  <c:v>30.891712682678019</c:v>
                </c:pt>
                <c:pt idx="3">
                  <c:v>36.945867429534516</c:v>
                </c:pt>
                <c:pt idx="4">
                  <c:v>41.602909542501052</c:v>
                </c:pt>
                <c:pt idx="5">
                  <c:v>40.671501119907745</c:v>
                </c:pt>
                <c:pt idx="6">
                  <c:v>21.546244128313905</c:v>
                </c:pt>
                <c:pt idx="7">
                  <c:v>24.918699731006516</c:v>
                </c:pt>
                <c:pt idx="8">
                  <c:v>25.855492953976686</c:v>
                </c:pt>
                <c:pt idx="9">
                  <c:v>34.755028572193297</c:v>
                </c:pt>
                <c:pt idx="10">
                  <c:v>20.234733616155669</c:v>
                </c:pt>
                <c:pt idx="11">
                  <c:v>24.825020408709499</c:v>
                </c:pt>
              </c:numCache>
            </c:numRef>
          </c:val>
          <c:extLst>
            <c:ext xmlns:c16="http://schemas.microsoft.com/office/drawing/2014/chart" uri="{C3380CC4-5D6E-409C-BE32-E72D297353CC}">
              <c16:uniqueId val="{00000000-78E9-4511-8673-F9D8776C3F98}"/>
            </c:ext>
          </c:extLst>
        </c:ser>
        <c:dLbls>
          <c:showLegendKey val="0"/>
          <c:showVal val="0"/>
          <c:showCatName val="0"/>
          <c:showSerName val="0"/>
          <c:showPercent val="0"/>
          <c:showBubbleSize val="0"/>
        </c:dLbls>
        <c:gapWidth val="150"/>
        <c:overlap val="100"/>
        <c:axId val="489204224"/>
        <c:axId val="489204648"/>
      </c:barChart>
      <c:catAx>
        <c:axId val="489204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4648"/>
        <c:crosses val="autoZero"/>
        <c:auto val="1"/>
        <c:lblAlgn val="ctr"/>
        <c:lblOffset val="100"/>
        <c:noMultiLvlLbl val="0"/>
      </c:catAx>
      <c:valAx>
        <c:axId val="489204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4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'363302'!$H$13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02-4B5E-AB1F-361191FD6DC6}"/>
            </c:ext>
          </c:extLst>
        </c:ser>
        <c:dLbls>
          <c:showLegendKey val="0"/>
          <c:showVal val="0"/>
          <c:showCatName val="0"/>
          <c:showSerName val="0"/>
          <c:showPercent val="0"/>
          <c:showBubbleSize val="0"/>
        </c:dLbls>
        <c:gapWidth val="150"/>
        <c:overlap val="100"/>
        <c:axId val="418155920"/>
        <c:axId val="418191536"/>
      </c:barChart>
      <c:catAx>
        <c:axId val="418155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1536"/>
        <c:crosses val="autoZero"/>
        <c:auto val="1"/>
        <c:lblAlgn val="ctr"/>
        <c:lblOffset val="100"/>
        <c:noMultiLvlLbl val="0"/>
      </c:catAx>
      <c:valAx>
        <c:axId val="418191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55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8C-418D-B974-882D24DF8785}"/>
            </c:ext>
          </c:extLst>
        </c:ser>
        <c:dLbls>
          <c:showLegendKey val="0"/>
          <c:showVal val="0"/>
          <c:showCatName val="0"/>
          <c:showSerName val="0"/>
          <c:showPercent val="0"/>
          <c:showBubbleSize val="0"/>
        </c:dLbls>
        <c:gapWidth val="150"/>
        <c:overlap val="100"/>
        <c:axId val="489205072"/>
        <c:axId val="489205496"/>
      </c:barChart>
      <c:catAx>
        <c:axId val="48920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5496"/>
        <c:crosses val="autoZero"/>
        <c:auto val="1"/>
        <c:lblAlgn val="ctr"/>
        <c:lblOffset val="100"/>
        <c:noMultiLvlLbl val="0"/>
      </c:catAx>
      <c:valAx>
        <c:axId val="48920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2176</c:v>
                </c:pt>
                <c:pt idx="1">
                  <c:v>2848</c:v>
                </c:pt>
                <c:pt idx="2">
                  <c:v>3077</c:v>
                </c:pt>
                <c:pt idx="3">
                  <c:v>3305</c:v>
                </c:pt>
                <c:pt idx="4">
                  <c:v>3546</c:v>
                </c:pt>
                <c:pt idx="5">
                  <c:v>3282</c:v>
                </c:pt>
                <c:pt idx="6">
                  <c:v>2976</c:v>
                </c:pt>
                <c:pt idx="7">
                  <c:v>4102</c:v>
                </c:pt>
                <c:pt idx="8">
                  <c:v>4272</c:v>
                </c:pt>
                <c:pt idx="9">
                  <c:v>4751</c:v>
                </c:pt>
                <c:pt idx="10">
                  <c:v>4487</c:v>
                </c:pt>
                <c:pt idx="11">
                  <c:v>3527</c:v>
                </c:pt>
              </c:numCache>
            </c:numRef>
          </c:val>
          <c:extLst>
            <c:ext xmlns:c16="http://schemas.microsoft.com/office/drawing/2014/chart" uri="{C3380CC4-5D6E-409C-BE32-E72D297353CC}">
              <c16:uniqueId val="{00000000-B737-4872-86E7-6B8428197A86}"/>
            </c:ext>
          </c:extLst>
        </c:ser>
        <c:dLbls>
          <c:showLegendKey val="0"/>
          <c:showVal val="0"/>
          <c:showCatName val="0"/>
          <c:showSerName val="0"/>
          <c:showPercent val="0"/>
          <c:showBubbleSize val="0"/>
        </c:dLbls>
        <c:gapWidth val="150"/>
        <c:overlap val="100"/>
        <c:axId val="489208040"/>
        <c:axId val="489208464"/>
      </c:barChart>
      <c:catAx>
        <c:axId val="489208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8464"/>
        <c:crosses val="autoZero"/>
        <c:auto val="1"/>
        <c:lblAlgn val="ctr"/>
        <c:lblOffset val="100"/>
        <c:noMultiLvlLbl val="0"/>
      </c:catAx>
      <c:valAx>
        <c:axId val="489208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8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numCache>
            </c:numRef>
          </c:val>
          <c:extLst>
            <c:ext xmlns:c16="http://schemas.microsoft.com/office/drawing/2014/chart" uri="{C3380CC4-5D6E-409C-BE32-E72D297353CC}">
              <c16:uniqueId val="{00000000-00B8-4A3B-B011-1E2BDBBF3B78}"/>
            </c:ext>
          </c:extLst>
        </c:ser>
        <c:dLbls>
          <c:showLegendKey val="0"/>
          <c:showVal val="0"/>
          <c:showCatName val="0"/>
          <c:showSerName val="0"/>
          <c:showPercent val="0"/>
          <c:showBubbleSize val="0"/>
        </c:dLbls>
        <c:gapWidth val="150"/>
        <c:overlap val="100"/>
        <c:axId val="489209312"/>
        <c:axId val="489209736"/>
      </c:barChart>
      <c:catAx>
        <c:axId val="489209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09736"/>
        <c:crosses val="autoZero"/>
        <c:auto val="1"/>
        <c:lblAlgn val="ctr"/>
        <c:lblOffset val="100"/>
        <c:noMultiLvlLbl val="0"/>
      </c:catAx>
      <c:valAx>
        <c:axId val="489209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09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165519</c:v>
                </c:pt>
                <c:pt idx="1">
                  <c:v>223490</c:v>
                </c:pt>
                <c:pt idx="2">
                  <c:v>241280</c:v>
                </c:pt>
                <c:pt idx="3" formatCode="&quot;₡&quot;#,##0">
                  <c:v>260969.72</c:v>
                </c:pt>
                <c:pt idx="4" formatCode="&quot;₡&quot;#,##0">
                  <c:v>281363.78000000003</c:v>
                </c:pt>
                <c:pt idx="5" formatCode="&quot;₡&quot;#,##0">
                  <c:v>260584.76</c:v>
                </c:pt>
                <c:pt idx="6" formatCode="&quot;₡&quot;#,##0">
                  <c:v>221578.53</c:v>
                </c:pt>
                <c:pt idx="7" formatCode="&quot;₡&quot;#,##0">
                  <c:v>292712.17</c:v>
                </c:pt>
                <c:pt idx="8" formatCode="&quot;₡&quot;#,##0">
                  <c:v>304758.57</c:v>
                </c:pt>
                <c:pt idx="9" formatCode="&quot;₡&quot;#,##0">
                  <c:v>337213.06</c:v>
                </c:pt>
                <c:pt idx="10" formatCode="&quot;₡&quot;#,##0">
                  <c:v>307237.81</c:v>
                </c:pt>
                <c:pt idx="11" formatCode="&quot;₡&quot;#,##0">
                  <c:v>231364.66</c:v>
                </c:pt>
              </c:numCache>
            </c:numRef>
          </c:val>
          <c:extLst>
            <c:ext xmlns:c16="http://schemas.microsoft.com/office/drawing/2014/chart" uri="{C3380CC4-5D6E-409C-BE32-E72D297353CC}">
              <c16:uniqueId val="{00000000-C267-4F89-9486-25F7EF9621A7}"/>
            </c:ext>
          </c:extLst>
        </c:ser>
        <c:dLbls>
          <c:showLegendKey val="0"/>
          <c:showVal val="0"/>
          <c:showCatName val="0"/>
          <c:showSerName val="0"/>
          <c:showPercent val="0"/>
          <c:showBubbleSize val="0"/>
        </c:dLbls>
        <c:gapWidth val="150"/>
        <c:overlap val="100"/>
        <c:axId val="489210584"/>
        <c:axId val="489211008"/>
      </c:barChart>
      <c:catAx>
        <c:axId val="489210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1008"/>
        <c:crosses val="autoZero"/>
        <c:auto val="1"/>
        <c:lblAlgn val="ctr"/>
        <c:lblOffset val="100"/>
        <c:noMultiLvlLbl val="0"/>
      </c:catAx>
      <c:valAx>
        <c:axId val="489211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0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0.48255826846738958</c:v>
                </c:pt>
                <c:pt idx="1">
                  <c:v>0.63158361608231872</c:v>
                </c:pt>
                <c:pt idx="2">
                  <c:v>0.6823675515046681</c:v>
                </c:pt>
                <c:pt idx="3">
                  <c:v>0.7329297230168762</c:v>
                </c:pt>
                <c:pt idx="4">
                  <c:v>0.78637482536092074</c:v>
                </c:pt>
                <c:pt idx="5">
                  <c:v>0.72782915308362717</c:v>
                </c:pt>
                <c:pt idx="6">
                  <c:v>0.39827094736560364</c:v>
                </c:pt>
                <c:pt idx="7">
                  <c:v>0.54896082866051954</c:v>
                </c:pt>
                <c:pt idx="8">
                  <c:v>0.57171152121836644</c:v>
                </c:pt>
                <c:pt idx="9">
                  <c:v>0.63581494319018239</c:v>
                </c:pt>
                <c:pt idx="10">
                  <c:v>0.60048445592387889</c:v>
                </c:pt>
                <c:pt idx="11">
                  <c:v>0.47200995677368413</c:v>
                </c:pt>
              </c:numCache>
            </c:numRef>
          </c:val>
          <c:extLst>
            <c:ext xmlns:c16="http://schemas.microsoft.com/office/drawing/2014/chart" uri="{C3380CC4-5D6E-409C-BE32-E72D297353CC}">
              <c16:uniqueId val="{00000000-9649-46BC-A9F6-D52DD294B938}"/>
            </c:ext>
          </c:extLst>
        </c:ser>
        <c:dLbls>
          <c:showLegendKey val="0"/>
          <c:showVal val="0"/>
          <c:showCatName val="0"/>
          <c:showSerName val="0"/>
          <c:showPercent val="0"/>
          <c:showBubbleSize val="0"/>
        </c:dLbls>
        <c:gapWidth val="150"/>
        <c:overlap val="100"/>
        <c:axId val="489211432"/>
        <c:axId val="489211856"/>
      </c:barChart>
      <c:catAx>
        <c:axId val="48921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1856"/>
        <c:crosses val="autoZero"/>
        <c:auto val="1"/>
        <c:lblAlgn val="ctr"/>
        <c:lblOffset val="100"/>
        <c:noMultiLvlLbl val="0"/>
      </c:catAx>
      <c:valAx>
        <c:axId val="48921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50-4D89-AA34-11DABEC238B3}"/>
            </c:ext>
          </c:extLst>
        </c:ser>
        <c:dLbls>
          <c:showLegendKey val="0"/>
          <c:showVal val="0"/>
          <c:showCatName val="0"/>
          <c:showSerName val="0"/>
          <c:showPercent val="0"/>
          <c:showBubbleSize val="0"/>
        </c:dLbls>
        <c:gapWidth val="150"/>
        <c:overlap val="100"/>
        <c:axId val="489212704"/>
        <c:axId val="489213128"/>
      </c:barChart>
      <c:catAx>
        <c:axId val="48921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3128"/>
        <c:crosses val="autoZero"/>
        <c:auto val="1"/>
        <c:lblAlgn val="ctr"/>
        <c:lblOffset val="100"/>
        <c:noMultiLvlLbl val="0"/>
      </c:catAx>
      <c:valAx>
        <c:axId val="48921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100100</c:v>
                </c:pt>
                <c:pt idx="1">
                  <c:v>156100</c:v>
                </c:pt>
                <c:pt idx="2">
                  <c:v>139300</c:v>
                </c:pt>
                <c:pt idx="3">
                  <c:v>166600</c:v>
                </c:pt>
                <c:pt idx="4">
                  <c:v>187600</c:v>
                </c:pt>
                <c:pt idx="5">
                  <c:v>183400</c:v>
                </c:pt>
                <c:pt idx="6">
                  <c:v>161000</c:v>
                </c:pt>
                <c:pt idx="7">
                  <c:v>186200</c:v>
                </c:pt>
                <c:pt idx="8">
                  <c:v>193200</c:v>
                </c:pt>
                <c:pt idx="9">
                  <c:v>259700</c:v>
                </c:pt>
                <c:pt idx="10">
                  <c:v>151200</c:v>
                </c:pt>
                <c:pt idx="11">
                  <c:v>185500</c:v>
                </c:pt>
              </c:numCache>
            </c:numRef>
          </c:val>
          <c:extLst>
            <c:ext xmlns:c16="http://schemas.microsoft.com/office/drawing/2014/chart" uri="{C3380CC4-5D6E-409C-BE32-E72D297353CC}">
              <c16:uniqueId val="{00000000-5804-4156-816B-053E5C2B33CE}"/>
            </c:ext>
          </c:extLst>
        </c:ser>
        <c:dLbls>
          <c:showLegendKey val="0"/>
          <c:showVal val="0"/>
          <c:showCatName val="0"/>
          <c:showSerName val="0"/>
          <c:showPercent val="0"/>
          <c:showBubbleSize val="0"/>
        </c:dLbls>
        <c:gapWidth val="150"/>
        <c:overlap val="100"/>
        <c:axId val="489215672"/>
        <c:axId val="489216096"/>
      </c:barChart>
      <c:catAx>
        <c:axId val="489215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6096"/>
        <c:crosses val="autoZero"/>
        <c:auto val="1"/>
        <c:lblAlgn val="ctr"/>
        <c:lblOffset val="100"/>
        <c:noMultiLvlLbl val="0"/>
      </c:catAx>
      <c:valAx>
        <c:axId val="489216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5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numCache>
            </c:numRef>
          </c:val>
          <c:extLst>
            <c:ext xmlns:c16="http://schemas.microsoft.com/office/drawing/2014/chart" uri="{C3380CC4-5D6E-409C-BE32-E72D297353CC}">
              <c16:uniqueId val="{00000000-7E47-4116-9ECE-E2E541989C4C}"/>
            </c:ext>
          </c:extLst>
        </c:ser>
        <c:dLbls>
          <c:showLegendKey val="0"/>
          <c:showVal val="0"/>
          <c:showCatName val="0"/>
          <c:showSerName val="0"/>
          <c:showPercent val="0"/>
          <c:showBubbleSize val="0"/>
        </c:dLbls>
        <c:gapWidth val="150"/>
        <c:overlap val="100"/>
        <c:axId val="489216944"/>
        <c:axId val="489217368"/>
      </c:barChart>
      <c:catAx>
        <c:axId val="489216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7368"/>
        <c:crosses val="autoZero"/>
        <c:auto val="1"/>
        <c:lblAlgn val="ctr"/>
        <c:lblOffset val="100"/>
        <c:noMultiLvlLbl val="0"/>
      </c:catAx>
      <c:valAx>
        <c:axId val="489217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6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6071005</c:v>
                </c:pt>
                <c:pt idx="1">
                  <c:v>9148725</c:v>
                </c:pt>
                <c:pt idx="2">
                  <c:v>8683274</c:v>
                </c:pt>
                <c:pt idx="3" formatCode="&quot;₡&quot;#,##0">
                  <c:v>10223100.42</c:v>
                </c:pt>
                <c:pt idx="4" formatCode="&quot;₡&quot;#,##0">
                  <c:v>11782125.369999999</c:v>
                </c:pt>
                <c:pt idx="5" formatCode="&quot;₡&quot;#,##0">
                  <c:v>11751752.34</c:v>
                </c:pt>
                <c:pt idx="6" formatCode="&quot;₡&quot;#,##0">
                  <c:v>9483812.5800000001</c:v>
                </c:pt>
                <c:pt idx="7" formatCode="&quot;₡&quot;#,##0">
                  <c:v>10931373.07</c:v>
                </c:pt>
                <c:pt idx="8" formatCode="&quot;₡&quot;#,##0">
                  <c:v>11051762.210000001</c:v>
                </c:pt>
                <c:pt idx="9" formatCode="&quot;₡&quot;#,##0">
                  <c:v>12593455.060000001</c:v>
                </c:pt>
                <c:pt idx="10" formatCode="&quot;₡&quot;#,##0">
                  <c:v>8103012.71</c:v>
                </c:pt>
                <c:pt idx="11" formatCode="&quot;₡&quot;#,##0">
                  <c:v>9210072.6799999997</c:v>
                </c:pt>
              </c:numCache>
            </c:numRef>
          </c:val>
          <c:extLst>
            <c:ext xmlns:c16="http://schemas.microsoft.com/office/drawing/2014/chart" uri="{C3380CC4-5D6E-409C-BE32-E72D297353CC}">
              <c16:uniqueId val="{00000000-4BAC-41FF-B7E9-483318E06A02}"/>
            </c:ext>
          </c:extLst>
        </c:ser>
        <c:dLbls>
          <c:showLegendKey val="0"/>
          <c:showVal val="0"/>
          <c:showCatName val="0"/>
          <c:showSerName val="0"/>
          <c:showPercent val="0"/>
          <c:showBubbleSize val="0"/>
        </c:dLbls>
        <c:gapWidth val="150"/>
        <c:overlap val="100"/>
        <c:axId val="489218216"/>
        <c:axId val="489218640"/>
      </c:barChart>
      <c:catAx>
        <c:axId val="489218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8640"/>
        <c:crosses val="autoZero"/>
        <c:auto val="1"/>
        <c:lblAlgn val="ctr"/>
        <c:lblOffset val="100"/>
        <c:noMultiLvlLbl val="0"/>
      </c:catAx>
      <c:valAx>
        <c:axId val="489218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8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22.198567405140487</c:v>
                </c:pt>
                <c:pt idx="1">
                  <c:v>34.617346373051248</c:v>
                </c:pt>
                <c:pt idx="2">
                  <c:v>30.891712682678019</c:v>
                </c:pt>
                <c:pt idx="3">
                  <c:v>36.945867429534516</c:v>
                </c:pt>
                <c:pt idx="4">
                  <c:v>41.602909542501052</c:v>
                </c:pt>
                <c:pt idx="5">
                  <c:v>40.671501119907745</c:v>
                </c:pt>
                <c:pt idx="6">
                  <c:v>21.546244128313905</c:v>
                </c:pt>
                <c:pt idx="7">
                  <c:v>24.918699731006516</c:v>
                </c:pt>
                <c:pt idx="8">
                  <c:v>25.855492953976686</c:v>
                </c:pt>
                <c:pt idx="9">
                  <c:v>34.755028572193297</c:v>
                </c:pt>
                <c:pt idx="10">
                  <c:v>20.234733616155669</c:v>
                </c:pt>
                <c:pt idx="11">
                  <c:v>24.825020408709499</c:v>
                </c:pt>
              </c:numCache>
            </c:numRef>
          </c:val>
          <c:extLst>
            <c:ext xmlns:c16="http://schemas.microsoft.com/office/drawing/2014/chart" uri="{C3380CC4-5D6E-409C-BE32-E72D297353CC}">
              <c16:uniqueId val="{00000000-3A30-43D6-9B55-CABDABA78447}"/>
            </c:ext>
          </c:extLst>
        </c:ser>
        <c:dLbls>
          <c:showLegendKey val="0"/>
          <c:showVal val="0"/>
          <c:showCatName val="0"/>
          <c:showSerName val="0"/>
          <c:showPercent val="0"/>
          <c:showBubbleSize val="0"/>
        </c:dLbls>
        <c:gapWidth val="150"/>
        <c:overlap val="100"/>
        <c:axId val="489219488"/>
        <c:axId val="489219912"/>
      </c:barChart>
      <c:catAx>
        <c:axId val="489219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19912"/>
        <c:crosses val="autoZero"/>
        <c:auto val="1"/>
        <c:lblAlgn val="ctr"/>
        <c:lblOffset val="100"/>
        <c:noMultiLvlLbl val="0"/>
      </c:catAx>
      <c:valAx>
        <c:axId val="489219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19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718</c:v>
                </c:pt>
                <c:pt idx="2">
                  <c:v>807</c:v>
                </c:pt>
                <c:pt idx="3">
                  <c:v>935</c:v>
                </c:pt>
                <c:pt idx="4">
                  <c:v>1072</c:v>
                </c:pt>
                <c:pt idx="5">
                  <c:v>1137</c:v>
                </c:pt>
                <c:pt idx="6">
                  <c:v>1193</c:v>
                </c:pt>
                <c:pt idx="7">
                  <c:v>1060</c:v>
                </c:pt>
                <c:pt idx="8">
                  <c:v>1035</c:v>
                </c:pt>
                <c:pt idx="9">
                  <c:v>1049</c:v>
                </c:pt>
                <c:pt idx="10">
                  <c:v>1326</c:v>
                </c:pt>
                <c:pt idx="11">
                  <c:v>1114</c:v>
                </c:pt>
                <c:pt idx="12">
                  <c:v>1031</c:v>
                </c:pt>
              </c:numCache>
            </c:numRef>
          </c:val>
          <c:extLst>
            <c:ext xmlns:c16="http://schemas.microsoft.com/office/drawing/2014/chart" uri="{C3380CC4-5D6E-409C-BE32-E72D297353CC}">
              <c16:uniqueId val="{00000000-E7BA-4753-9A6B-17CEC209842B}"/>
            </c:ext>
          </c:extLst>
        </c:ser>
        <c:dLbls>
          <c:showLegendKey val="0"/>
          <c:showVal val="0"/>
          <c:showCatName val="0"/>
          <c:showSerName val="0"/>
          <c:showPercent val="0"/>
          <c:showBubbleSize val="0"/>
        </c:dLbls>
        <c:gapWidth val="150"/>
        <c:overlap val="100"/>
        <c:axId val="418194080"/>
        <c:axId val="418194504"/>
      </c:barChart>
      <c:catAx>
        <c:axId val="41819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4504"/>
        <c:crosses val="autoZero"/>
        <c:auto val="1"/>
        <c:lblAlgn val="ctr"/>
        <c:lblOffset val="100"/>
        <c:noMultiLvlLbl val="0"/>
      </c:catAx>
      <c:valAx>
        <c:axId val="41819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9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5B-4B82-851D-427979836B2E}"/>
            </c:ext>
          </c:extLst>
        </c:ser>
        <c:dLbls>
          <c:showLegendKey val="0"/>
          <c:showVal val="0"/>
          <c:showCatName val="0"/>
          <c:showSerName val="0"/>
          <c:showPercent val="0"/>
          <c:showBubbleSize val="0"/>
        </c:dLbls>
        <c:gapWidth val="150"/>
        <c:overlap val="100"/>
        <c:axId val="489220760"/>
        <c:axId val="489221184"/>
      </c:barChart>
      <c:catAx>
        <c:axId val="489220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1184"/>
        <c:crosses val="autoZero"/>
        <c:auto val="1"/>
        <c:lblAlgn val="ctr"/>
        <c:lblOffset val="100"/>
        <c:noMultiLvlLbl val="0"/>
      </c:catAx>
      <c:valAx>
        <c:axId val="489221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0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145</c:v>
                </c:pt>
                <c:pt idx="1">
                  <c:v>147</c:v>
                </c:pt>
                <c:pt idx="2">
                  <c:v>124</c:v>
                </c:pt>
                <c:pt idx="3">
                  <c:v>102</c:v>
                </c:pt>
                <c:pt idx="4">
                  <c:v>144</c:v>
                </c:pt>
                <c:pt idx="5">
                  <c:v>165</c:v>
                </c:pt>
                <c:pt idx="6">
                  <c:v>140</c:v>
                </c:pt>
                <c:pt idx="7">
                  <c:v>166</c:v>
                </c:pt>
                <c:pt idx="8">
                  <c:v>165</c:v>
                </c:pt>
                <c:pt idx="9">
                  <c:v>216</c:v>
                </c:pt>
                <c:pt idx="10">
                  <c:v>172</c:v>
                </c:pt>
                <c:pt idx="11">
                  <c:v>155</c:v>
                </c:pt>
              </c:numCache>
            </c:numRef>
          </c:val>
          <c:extLst>
            <c:ext xmlns:c16="http://schemas.microsoft.com/office/drawing/2014/chart" uri="{C3380CC4-5D6E-409C-BE32-E72D297353CC}">
              <c16:uniqueId val="{00000000-5383-42E2-BC9B-632BB7F239AD}"/>
            </c:ext>
          </c:extLst>
        </c:ser>
        <c:dLbls>
          <c:showLegendKey val="0"/>
          <c:showVal val="0"/>
          <c:showCatName val="0"/>
          <c:showSerName val="0"/>
          <c:showPercent val="0"/>
          <c:showBubbleSize val="0"/>
        </c:dLbls>
        <c:gapWidth val="150"/>
        <c:overlap val="100"/>
        <c:axId val="489223304"/>
        <c:axId val="489223728"/>
      </c:barChart>
      <c:catAx>
        <c:axId val="489223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3728"/>
        <c:crosses val="autoZero"/>
        <c:auto val="1"/>
        <c:lblAlgn val="ctr"/>
        <c:lblOffset val="100"/>
        <c:noMultiLvlLbl val="0"/>
      </c:catAx>
      <c:valAx>
        <c:axId val="489223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3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numCache>
            </c:numRef>
          </c:val>
          <c:extLst>
            <c:ext xmlns:c16="http://schemas.microsoft.com/office/drawing/2014/chart" uri="{C3380CC4-5D6E-409C-BE32-E72D297353CC}">
              <c16:uniqueId val="{00000000-F991-4BC6-B563-B9AB2A29E243}"/>
            </c:ext>
          </c:extLst>
        </c:ser>
        <c:dLbls>
          <c:showLegendKey val="0"/>
          <c:showVal val="0"/>
          <c:showCatName val="0"/>
          <c:showSerName val="0"/>
          <c:showPercent val="0"/>
          <c:showBubbleSize val="0"/>
        </c:dLbls>
        <c:gapWidth val="150"/>
        <c:overlap val="100"/>
        <c:axId val="489225000"/>
        <c:axId val="489225424"/>
      </c:barChart>
      <c:catAx>
        <c:axId val="489225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5424"/>
        <c:crosses val="autoZero"/>
        <c:auto val="1"/>
        <c:lblAlgn val="ctr"/>
        <c:lblOffset val="100"/>
        <c:noMultiLvlLbl val="0"/>
      </c:catAx>
      <c:valAx>
        <c:axId val="489225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5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"₡"#,##0;[Red]\-"₡"#,##0</c:formatCode>
                <c:ptCount val="12"/>
                <c:pt idx="0">
                  <c:v>10833</c:v>
                </c:pt>
                <c:pt idx="1">
                  <c:v>11608</c:v>
                </c:pt>
                <c:pt idx="2">
                  <c:v>9792</c:v>
                </c:pt>
                <c:pt idx="3" formatCode="&quot;₡&quot;#,##0">
                  <c:v>8086</c:v>
                </c:pt>
                <c:pt idx="4" formatCode="&quot;₡&quot;#,##0">
                  <c:v>11520</c:v>
                </c:pt>
                <c:pt idx="5" formatCode="&quot;₡&quot;#,##0">
                  <c:v>13200</c:v>
                </c:pt>
                <c:pt idx="6" formatCode="&quot;₡&quot;#,##0">
                  <c:v>10759</c:v>
                </c:pt>
                <c:pt idx="7" formatCode="&quot;₡&quot;#,##0">
                  <c:v>11956</c:v>
                </c:pt>
                <c:pt idx="8" formatCode="&quot;₡&quot;#,##0">
                  <c:v>11884</c:v>
                </c:pt>
                <c:pt idx="9" formatCode="&quot;₡&quot;#,##0">
                  <c:v>14838</c:v>
                </c:pt>
                <c:pt idx="10" formatCode="&quot;₡&quot;#,##0">
                  <c:v>10766</c:v>
                </c:pt>
                <c:pt idx="11" formatCode="&quot;₡&quot;#,##0">
                  <c:v>9702</c:v>
                </c:pt>
              </c:numCache>
            </c:numRef>
          </c:val>
          <c:extLst>
            <c:ext xmlns:c16="http://schemas.microsoft.com/office/drawing/2014/chart" uri="{C3380CC4-5D6E-409C-BE32-E72D297353CC}">
              <c16:uniqueId val="{00000000-9675-4457-86A3-DA2ECAC971AD}"/>
            </c:ext>
          </c:extLst>
        </c:ser>
        <c:dLbls>
          <c:showLegendKey val="0"/>
          <c:showVal val="0"/>
          <c:showCatName val="0"/>
          <c:showSerName val="0"/>
          <c:showPercent val="0"/>
          <c:showBubbleSize val="0"/>
        </c:dLbls>
        <c:gapWidth val="150"/>
        <c:overlap val="100"/>
        <c:axId val="489226272"/>
        <c:axId val="489226696"/>
      </c:barChart>
      <c:catAx>
        <c:axId val="489226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6696"/>
        <c:crosses val="autoZero"/>
        <c:auto val="1"/>
        <c:lblAlgn val="ctr"/>
        <c:lblOffset val="100"/>
        <c:noMultiLvlLbl val="0"/>
      </c:catAx>
      <c:valAx>
        <c:axId val="489226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6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3.2155766970483224E-2</c:v>
                </c:pt>
                <c:pt idx="1">
                  <c:v>3.2599294790765752E-2</c:v>
                </c:pt>
                <c:pt idx="2">
                  <c:v>2.7498724857516688E-2</c:v>
                </c:pt>
                <c:pt idx="3">
                  <c:v>2.2619918834408888E-2</c:v>
                </c:pt>
                <c:pt idx="4">
                  <c:v>3.1934003060341956E-2</c:v>
                </c:pt>
                <c:pt idx="5">
                  <c:v>3.6591045173308495E-2</c:v>
                </c:pt>
                <c:pt idx="6">
                  <c:v>1.8735864459403395E-2</c:v>
                </c:pt>
                <c:pt idx="7">
                  <c:v>2.2215382144721171E-2</c:v>
                </c:pt>
                <c:pt idx="8">
                  <c:v>2.2081554541439716E-2</c:v>
                </c:pt>
                <c:pt idx="9">
                  <c:v>2.8906762308793812E-2</c:v>
                </c:pt>
                <c:pt idx="10">
                  <c:v>2.3018347764409888E-2</c:v>
                </c:pt>
                <c:pt idx="11">
                  <c:v>2.0743278508625188E-2</c:v>
                </c:pt>
              </c:numCache>
            </c:numRef>
          </c:val>
          <c:extLst>
            <c:ext xmlns:c16="http://schemas.microsoft.com/office/drawing/2014/chart" uri="{C3380CC4-5D6E-409C-BE32-E72D297353CC}">
              <c16:uniqueId val="{00000000-5029-4D2E-81D6-66BA421E70F2}"/>
            </c:ext>
          </c:extLst>
        </c:ser>
        <c:dLbls>
          <c:showLegendKey val="0"/>
          <c:showVal val="0"/>
          <c:showCatName val="0"/>
          <c:showSerName val="0"/>
          <c:showPercent val="0"/>
          <c:showBubbleSize val="0"/>
        </c:dLbls>
        <c:gapWidth val="150"/>
        <c:overlap val="100"/>
        <c:axId val="489227544"/>
        <c:axId val="489227968"/>
      </c:barChart>
      <c:catAx>
        <c:axId val="489227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7968"/>
        <c:crosses val="autoZero"/>
        <c:auto val="1"/>
        <c:lblAlgn val="ctr"/>
        <c:lblOffset val="100"/>
        <c:noMultiLvlLbl val="0"/>
      </c:catAx>
      <c:valAx>
        <c:axId val="489227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7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F6-4BDC-8F33-24876F71EA5A}"/>
            </c:ext>
          </c:extLst>
        </c:ser>
        <c:dLbls>
          <c:showLegendKey val="0"/>
          <c:showVal val="0"/>
          <c:showCatName val="0"/>
          <c:showSerName val="0"/>
          <c:showPercent val="0"/>
          <c:showBubbleSize val="0"/>
        </c:dLbls>
        <c:gapWidth val="150"/>
        <c:overlap val="100"/>
        <c:axId val="489228816"/>
        <c:axId val="489229240"/>
      </c:barChart>
      <c:catAx>
        <c:axId val="489228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29240"/>
        <c:crosses val="autoZero"/>
        <c:auto val="1"/>
        <c:lblAlgn val="ctr"/>
        <c:lblOffset val="100"/>
        <c:noMultiLvlLbl val="0"/>
      </c:catAx>
      <c:valAx>
        <c:axId val="489229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28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718</c:v>
                </c:pt>
                <c:pt idx="2">
                  <c:v>807</c:v>
                </c:pt>
                <c:pt idx="3">
                  <c:v>935</c:v>
                </c:pt>
                <c:pt idx="4">
                  <c:v>1072</c:v>
                </c:pt>
                <c:pt idx="5">
                  <c:v>1137</c:v>
                </c:pt>
                <c:pt idx="6">
                  <c:v>1193</c:v>
                </c:pt>
                <c:pt idx="7">
                  <c:v>1060</c:v>
                </c:pt>
                <c:pt idx="8">
                  <c:v>1035</c:v>
                </c:pt>
                <c:pt idx="9">
                  <c:v>1049</c:v>
                </c:pt>
                <c:pt idx="10">
                  <c:v>1326</c:v>
                </c:pt>
                <c:pt idx="11">
                  <c:v>1114</c:v>
                </c:pt>
                <c:pt idx="12">
                  <c:v>1031</c:v>
                </c:pt>
              </c:numCache>
            </c:numRef>
          </c:val>
          <c:extLst>
            <c:ext xmlns:c16="http://schemas.microsoft.com/office/drawing/2014/chart" uri="{C3380CC4-5D6E-409C-BE32-E72D297353CC}">
              <c16:uniqueId val="{00000000-6AB5-4785-B083-C415DA0435D0}"/>
            </c:ext>
          </c:extLst>
        </c:ser>
        <c:dLbls>
          <c:showLegendKey val="0"/>
          <c:showVal val="0"/>
          <c:showCatName val="0"/>
          <c:showSerName val="0"/>
          <c:showPercent val="0"/>
          <c:showBubbleSize val="0"/>
        </c:dLbls>
        <c:gapWidth val="150"/>
        <c:overlap val="100"/>
        <c:axId val="489231360"/>
        <c:axId val="489231784"/>
      </c:barChart>
      <c:catAx>
        <c:axId val="48923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1784"/>
        <c:crosses val="autoZero"/>
        <c:auto val="1"/>
        <c:lblAlgn val="ctr"/>
        <c:lblOffset val="100"/>
        <c:noMultiLvlLbl val="0"/>
      </c:catAx>
      <c:valAx>
        <c:axId val="48923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numCache>
            </c:numRef>
          </c:val>
          <c:extLst>
            <c:ext xmlns:c16="http://schemas.microsoft.com/office/drawing/2014/chart" uri="{C3380CC4-5D6E-409C-BE32-E72D297353CC}">
              <c16:uniqueId val="{00000000-7A28-4CD3-B127-811EC05E1B92}"/>
            </c:ext>
          </c:extLst>
        </c:ser>
        <c:dLbls>
          <c:showLegendKey val="0"/>
          <c:showVal val="0"/>
          <c:showCatName val="0"/>
          <c:showSerName val="0"/>
          <c:showPercent val="0"/>
          <c:showBubbleSize val="0"/>
        </c:dLbls>
        <c:gapWidth val="150"/>
        <c:overlap val="100"/>
        <c:axId val="489232632"/>
        <c:axId val="489233056"/>
      </c:barChart>
      <c:catAx>
        <c:axId val="48923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3056"/>
        <c:crosses val="autoZero"/>
        <c:auto val="1"/>
        <c:lblAlgn val="ctr"/>
        <c:lblOffset val="100"/>
        <c:noMultiLvlLbl val="0"/>
      </c:catAx>
      <c:valAx>
        <c:axId val="48923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53642</c:v>
                </c:pt>
                <c:pt idx="1">
                  <c:v>63724</c:v>
                </c:pt>
                <c:pt idx="2">
                  <c:v>73832</c:v>
                </c:pt>
                <c:pt idx="3" formatCode="&quot;₡&quot;#,##0">
                  <c:v>84984</c:v>
                </c:pt>
                <c:pt idx="4" formatCode="&quot;₡&quot;#,##0">
                  <c:v>90962</c:v>
                </c:pt>
                <c:pt idx="5" formatCode="&quot;₡&quot;#,##0">
                  <c:v>95442</c:v>
                </c:pt>
                <c:pt idx="6" formatCode="&quot;₡&quot;#,##0">
                  <c:v>81462</c:v>
                </c:pt>
                <c:pt idx="7" formatCode="&quot;₡&quot;#,##0">
                  <c:v>74547</c:v>
                </c:pt>
                <c:pt idx="8" formatCode="&quot;₡&quot;#,##0">
                  <c:v>75556</c:v>
                </c:pt>
                <c:pt idx="9" formatCode="&quot;₡&quot;#,##0">
                  <c:v>91092</c:v>
                </c:pt>
                <c:pt idx="10" formatCode="&quot;₡&quot;#,##0">
                  <c:v>69732</c:v>
                </c:pt>
                <c:pt idx="11" formatCode="&quot;₡&quot;#,##0">
                  <c:v>64536</c:v>
                </c:pt>
              </c:numCache>
            </c:numRef>
          </c:val>
          <c:extLst>
            <c:ext xmlns:c16="http://schemas.microsoft.com/office/drawing/2014/chart" uri="{C3380CC4-5D6E-409C-BE32-E72D297353CC}">
              <c16:uniqueId val="{00000000-62DA-471C-995E-EDA0E293A0E2}"/>
            </c:ext>
          </c:extLst>
        </c:ser>
        <c:dLbls>
          <c:showLegendKey val="0"/>
          <c:showVal val="0"/>
          <c:showCatName val="0"/>
          <c:showSerName val="0"/>
          <c:showPercent val="0"/>
          <c:showBubbleSize val="0"/>
        </c:dLbls>
        <c:gapWidth val="150"/>
        <c:overlap val="100"/>
        <c:axId val="489233904"/>
        <c:axId val="489234328"/>
      </c:barChart>
      <c:catAx>
        <c:axId val="48923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4328"/>
        <c:crosses val="autoZero"/>
        <c:auto val="1"/>
        <c:lblAlgn val="ctr"/>
        <c:lblOffset val="100"/>
        <c:noMultiLvlLbl val="0"/>
      </c:catAx>
      <c:valAx>
        <c:axId val="489234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0.15922648748142726</c:v>
                </c:pt>
                <c:pt idx="1">
                  <c:v>0.17896347548399974</c:v>
                </c:pt>
                <c:pt idx="2">
                  <c:v>0.20734925598208145</c:v>
                </c:pt>
                <c:pt idx="3">
                  <c:v>0.23773091167143459</c:v>
                </c:pt>
                <c:pt idx="4">
                  <c:v>0.2521455658306167</c:v>
                </c:pt>
                <c:pt idx="5">
                  <c:v>0.26456434479852747</c:v>
                </c:pt>
                <c:pt idx="6">
                  <c:v>0.14185725947833999</c:v>
                </c:pt>
                <c:pt idx="7">
                  <c:v>0.13851156939630369</c:v>
                </c:pt>
                <c:pt idx="8">
                  <c:v>0.14038515584224401</c:v>
                </c:pt>
                <c:pt idx="9">
                  <c:v>0.17745540195120646</c:v>
                </c:pt>
                <c:pt idx="10">
                  <c:v>0.14908395005553846</c:v>
                </c:pt>
                <c:pt idx="11">
                  <c:v>0.13797625898317786</c:v>
                </c:pt>
              </c:numCache>
            </c:numRef>
          </c:val>
          <c:extLst>
            <c:ext xmlns:c16="http://schemas.microsoft.com/office/drawing/2014/chart" uri="{C3380CC4-5D6E-409C-BE32-E72D297353CC}">
              <c16:uniqueId val="{00000000-0A00-4447-9CE0-DFF2C57E4B45}"/>
            </c:ext>
          </c:extLst>
        </c:ser>
        <c:dLbls>
          <c:showLegendKey val="0"/>
          <c:showVal val="0"/>
          <c:showCatName val="0"/>
          <c:showSerName val="0"/>
          <c:showPercent val="0"/>
          <c:showBubbleSize val="0"/>
        </c:dLbls>
        <c:gapWidth val="150"/>
        <c:overlap val="100"/>
        <c:axId val="489235176"/>
        <c:axId val="489235600"/>
      </c:barChart>
      <c:catAx>
        <c:axId val="489235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5600"/>
        <c:crosses val="autoZero"/>
        <c:auto val="1"/>
        <c:lblAlgn val="ctr"/>
        <c:lblOffset val="100"/>
        <c:noMultiLvlLbl val="0"/>
      </c:catAx>
      <c:valAx>
        <c:axId val="489235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5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numCache>
            </c:numRef>
          </c:val>
          <c:extLst>
            <c:ext xmlns:c16="http://schemas.microsoft.com/office/drawing/2014/chart" uri="{C3380CC4-5D6E-409C-BE32-E72D297353CC}">
              <c16:uniqueId val="{00000000-133F-4880-89B9-ED629675E483}"/>
            </c:ext>
          </c:extLst>
        </c:ser>
        <c:dLbls>
          <c:showLegendKey val="0"/>
          <c:showVal val="0"/>
          <c:showCatName val="0"/>
          <c:showSerName val="0"/>
          <c:showPercent val="0"/>
          <c:showBubbleSize val="0"/>
        </c:dLbls>
        <c:gapWidth val="150"/>
        <c:overlap val="100"/>
        <c:axId val="418187720"/>
        <c:axId val="418195352"/>
      </c:barChart>
      <c:catAx>
        <c:axId val="418187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5352"/>
        <c:crosses val="autoZero"/>
        <c:auto val="1"/>
        <c:lblAlgn val="ctr"/>
        <c:lblOffset val="100"/>
        <c:noMultiLvlLbl val="0"/>
      </c:catAx>
      <c:valAx>
        <c:axId val="418195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87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'363304'!$H$13</c:f>
              <c:strCache>
                <c:ptCount val="1"/>
                <c:pt idx="0">
                  <c:v>Consumo de energía eléctrica por área física        (kWh/ m2)</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396-4A47-83F1-2340A2136716}"/>
            </c:ext>
          </c:extLst>
        </c:ser>
        <c:dLbls>
          <c:showLegendKey val="0"/>
          <c:showVal val="0"/>
          <c:showCatName val="0"/>
          <c:showSerName val="0"/>
          <c:showPercent val="0"/>
          <c:showBubbleSize val="0"/>
        </c:dLbls>
        <c:gapWidth val="150"/>
        <c:overlap val="100"/>
        <c:axId val="489236448"/>
        <c:axId val="489236872"/>
      </c:barChart>
      <c:catAx>
        <c:axId val="489236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6872"/>
        <c:crosses val="autoZero"/>
        <c:auto val="1"/>
        <c:lblAlgn val="ctr"/>
        <c:lblOffset val="100"/>
        <c:noMultiLvlLbl val="0"/>
      </c:catAx>
      <c:valAx>
        <c:axId val="489236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6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2176</c:v>
                </c:pt>
                <c:pt idx="1">
                  <c:v>2848</c:v>
                </c:pt>
                <c:pt idx="2">
                  <c:v>3077</c:v>
                </c:pt>
                <c:pt idx="3">
                  <c:v>3305</c:v>
                </c:pt>
                <c:pt idx="4">
                  <c:v>3546</c:v>
                </c:pt>
                <c:pt idx="5">
                  <c:v>3282</c:v>
                </c:pt>
                <c:pt idx="6">
                  <c:v>2976</c:v>
                </c:pt>
                <c:pt idx="7">
                  <c:v>4102</c:v>
                </c:pt>
                <c:pt idx="8">
                  <c:v>4272</c:v>
                </c:pt>
                <c:pt idx="9">
                  <c:v>4751</c:v>
                </c:pt>
                <c:pt idx="10">
                  <c:v>4487</c:v>
                </c:pt>
                <c:pt idx="11">
                  <c:v>3527</c:v>
                </c:pt>
              </c:numCache>
            </c:numRef>
          </c:val>
          <c:extLst>
            <c:ext xmlns:c16="http://schemas.microsoft.com/office/drawing/2014/chart" uri="{C3380CC4-5D6E-409C-BE32-E72D297353CC}">
              <c16:uniqueId val="{00000000-37F9-4EAD-B516-246B82C12ADC}"/>
            </c:ext>
          </c:extLst>
        </c:ser>
        <c:dLbls>
          <c:showLegendKey val="0"/>
          <c:showVal val="0"/>
          <c:showCatName val="0"/>
          <c:showSerName val="0"/>
          <c:showPercent val="0"/>
          <c:showBubbleSize val="0"/>
        </c:dLbls>
        <c:gapWidth val="150"/>
        <c:overlap val="100"/>
        <c:axId val="489238992"/>
        <c:axId val="489239416"/>
      </c:barChart>
      <c:catAx>
        <c:axId val="48923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39416"/>
        <c:crosses val="autoZero"/>
        <c:auto val="1"/>
        <c:lblAlgn val="ctr"/>
        <c:lblOffset val="100"/>
        <c:noMultiLvlLbl val="0"/>
      </c:catAx>
      <c:valAx>
        <c:axId val="48923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3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numCache>
            </c:numRef>
          </c:val>
          <c:extLst>
            <c:ext xmlns:c16="http://schemas.microsoft.com/office/drawing/2014/chart" uri="{C3380CC4-5D6E-409C-BE32-E72D297353CC}">
              <c16:uniqueId val="{00000000-3B41-4DDD-9B54-65FFF3BCA724}"/>
            </c:ext>
          </c:extLst>
        </c:ser>
        <c:dLbls>
          <c:showLegendKey val="0"/>
          <c:showVal val="0"/>
          <c:showCatName val="0"/>
          <c:showSerName val="0"/>
          <c:showPercent val="0"/>
          <c:showBubbleSize val="0"/>
        </c:dLbls>
        <c:gapWidth val="150"/>
        <c:overlap val="100"/>
        <c:axId val="489240264"/>
        <c:axId val="489240688"/>
      </c:barChart>
      <c:catAx>
        <c:axId val="48924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40688"/>
        <c:crosses val="autoZero"/>
        <c:auto val="1"/>
        <c:lblAlgn val="ctr"/>
        <c:lblOffset val="100"/>
        <c:noMultiLvlLbl val="0"/>
      </c:catAx>
      <c:valAx>
        <c:axId val="48924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4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165519</c:v>
                </c:pt>
                <c:pt idx="1">
                  <c:v>223490</c:v>
                </c:pt>
                <c:pt idx="2">
                  <c:v>241280</c:v>
                </c:pt>
                <c:pt idx="3" formatCode="&quot;₡&quot;#,##0">
                  <c:v>260969.72</c:v>
                </c:pt>
                <c:pt idx="4" formatCode="&quot;₡&quot;#,##0">
                  <c:v>281363.78000000003</c:v>
                </c:pt>
                <c:pt idx="5" formatCode="&quot;₡&quot;#,##0">
                  <c:v>260584.76</c:v>
                </c:pt>
                <c:pt idx="6" formatCode="&quot;₡&quot;#,##0">
                  <c:v>221578.53</c:v>
                </c:pt>
                <c:pt idx="7" formatCode="&quot;₡&quot;#,##0">
                  <c:v>292712.17</c:v>
                </c:pt>
                <c:pt idx="8" formatCode="&quot;₡&quot;#,##0">
                  <c:v>304758.57</c:v>
                </c:pt>
                <c:pt idx="9" formatCode="&quot;₡&quot;#,##0">
                  <c:v>337213.06</c:v>
                </c:pt>
                <c:pt idx="10" formatCode="&quot;₡&quot;#,##0">
                  <c:v>307237.81</c:v>
                </c:pt>
                <c:pt idx="11" formatCode="&quot;₡&quot;#,##0">
                  <c:v>231364.66</c:v>
                </c:pt>
              </c:numCache>
            </c:numRef>
          </c:val>
          <c:extLst>
            <c:ext xmlns:c16="http://schemas.microsoft.com/office/drawing/2014/chart" uri="{C3380CC4-5D6E-409C-BE32-E72D297353CC}">
              <c16:uniqueId val="{00000000-C52D-4C43-A75E-3FE68C6E414E}"/>
            </c:ext>
          </c:extLst>
        </c:ser>
        <c:dLbls>
          <c:showLegendKey val="0"/>
          <c:showVal val="0"/>
          <c:showCatName val="0"/>
          <c:showSerName val="0"/>
          <c:showPercent val="0"/>
          <c:showBubbleSize val="0"/>
        </c:dLbls>
        <c:gapWidth val="150"/>
        <c:overlap val="100"/>
        <c:axId val="489241536"/>
        <c:axId val="489241960"/>
      </c:barChart>
      <c:catAx>
        <c:axId val="489241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9241960"/>
        <c:crosses val="autoZero"/>
        <c:auto val="1"/>
        <c:lblAlgn val="ctr"/>
        <c:lblOffset val="100"/>
        <c:noMultiLvlLbl val="0"/>
      </c:catAx>
      <c:valAx>
        <c:axId val="48924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241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0.48255826846738958</c:v>
                </c:pt>
                <c:pt idx="1">
                  <c:v>0.63158361608231872</c:v>
                </c:pt>
                <c:pt idx="2">
                  <c:v>0.6823675515046681</c:v>
                </c:pt>
                <c:pt idx="3">
                  <c:v>0.7329297230168762</c:v>
                </c:pt>
                <c:pt idx="4">
                  <c:v>0.78637482536092074</c:v>
                </c:pt>
                <c:pt idx="5">
                  <c:v>0.72782915308362717</c:v>
                </c:pt>
                <c:pt idx="6">
                  <c:v>0.39827094736560364</c:v>
                </c:pt>
                <c:pt idx="7">
                  <c:v>0.54896082866051954</c:v>
                </c:pt>
                <c:pt idx="8">
                  <c:v>0.57171152121836644</c:v>
                </c:pt>
                <c:pt idx="9">
                  <c:v>0.63581494319018239</c:v>
                </c:pt>
                <c:pt idx="10">
                  <c:v>0.60048445592387889</c:v>
                </c:pt>
                <c:pt idx="11">
                  <c:v>0.47200995677368413</c:v>
                </c:pt>
              </c:numCache>
            </c:numRef>
          </c:val>
          <c:extLst>
            <c:ext xmlns:c16="http://schemas.microsoft.com/office/drawing/2014/chart" uri="{C3380CC4-5D6E-409C-BE32-E72D297353CC}">
              <c16:uniqueId val="{00000000-D10E-4B9A-83DB-0FEE798A1734}"/>
            </c:ext>
          </c:extLst>
        </c:ser>
        <c:dLbls>
          <c:showLegendKey val="0"/>
          <c:showVal val="0"/>
          <c:showCatName val="0"/>
          <c:showSerName val="0"/>
          <c:showPercent val="0"/>
          <c:showBubbleSize val="0"/>
        </c:dLbls>
        <c:gapWidth val="150"/>
        <c:overlap val="100"/>
        <c:axId val="493428528"/>
        <c:axId val="493428952"/>
      </c:barChart>
      <c:catAx>
        <c:axId val="493428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28952"/>
        <c:crosses val="autoZero"/>
        <c:auto val="1"/>
        <c:lblAlgn val="ctr"/>
        <c:lblOffset val="100"/>
        <c:noMultiLvlLbl val="0"/>
      </c:catAx>
      <c:valAx>
        <c:axId val="493428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28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928-44E9-922A-1C7C4286E2C1}"/>
            </c:ext>
          </c:extLst>
        </c:ser>
        <c:dLbls>
          <c:showLegendKey val="0"/>
          <c:showVal val="0"/>
          <c:showCatName val="0"/>
          <c:showSerName val="0"/>
          <c:showPercent val="0"/>
          <c:showBubbleSize val="0"/>
        </c:dLbls>
        <c:gapWidth val="150"/>
        <c:overlap val="100"/>
        <c:axId val="493429800"/>
        <c:axId val="493430224"/>
      </c:barChart>
      <c:catAx>
        <c:axId val="493429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0224"/>
        <c:crosses val="autoZero"/>
        <c:auto val="1"/>
        <c:lblAlgn val="ctr"/>
        <c:lblOffset val="100"/>
        <c:noMultiLvlLbl val="0"/>
      </c:catAx>
      <c:valAx>
        <c:axId val="493430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29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'363337'!$B$12:$B$13</c:f>
              <c:strCache>
                <c:ptCount val="2"/>
                <c:pt idx="0">
                  <c:v>Energía     (kWh)</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'363337'!$B$14:$B$25</c:f>
              <c:numCache>
                <c:formatCode>General</c:formatCode>
                <c:ptCount val="12"/>
                <c:pt idx="0">
                  <c:v>228</c:v>
                </c:pt>
                <c:pt idx="1">
                  <c:v>1271</c:v>
                </c:pt>
                <c:pt idx="2">
                  <c:v>2153</c:v>
                </c:pt>
                <c:pt idx="3">
                  <c:v>2900</c:v>
                </c:pt>
                <c:pt idx="4">
                  <c:v>275</c:v>
                </c:pt>
                <c:pt idx="5">
                  <c:v>146</c:v>
                </c:pt>
                <c:pt idx="6">
                  <c:v>982</c:v>
                </c:pt>
                <c:pt idx="7">
                  <c:v>1945</c:v>
                </c:pt>
                <c:pt idx="8">
                  <c:v>535</c:v>
                </c:pt>
                <c:pt idx="9">
                  <c:v>1167</c:v>
                </c:pt>
                <c:pt idx="10">
                  <c:v>839</c:v>
                </c:pt>
                <c:pt idx="11">
                  <c:v>1124</c:v>
                </c:pt>
              </c:numCache>
            </c:numRef>
          </c:val>
          <c:extLst>
            <c:ext xmlns:c16="http://schemas.microsoft.com/office/drawing/2014/chart" uri="{C3380CC4-5D6E-409C-BE32-E72D297353CC}">
              <c16:uniqueId val="{00000000-87B7-4103-84E2-611846C9EA94}"/>
            </c:ext>
          </c:extLst>
        </c:ser>
        <c:dLbls>
          <c:showLegendKey val="0"/>
          <c:showVal val="0"/>
          <c:showCatName val="0"/>
          <c:showSerName val="0"/>
          <c:showPercent val="0"/>
          <c:showBubbleSize val="0"/>
        </c:dLbls>
        <c:gapWidth val="150"/>
        <c:overlap val="100"/>
        <c:axId val="489197016"/>
        <c:axId val="493431920"/>
      </c:barChart>
      <c:catAx>
        <c:axId val="489197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1920"/>
        <c:crosses val="autoZero"/>
        <c:auto val="1"/>
        <c:lblAlgn val="ctr"/>
        <c:lblOffset val="100"/>
        <c:noMultiLvlLbl val="0"/>
      </c:catAx>
      <c:valAx>
        <c:axId val="493431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9197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'363337'!$C$12:$C$13</c:f>
              <c:strCache>
                <c:ptCount val="2"/>
                <c:pt idx="0">
                  <c:v>Demanda máxima       (kW)</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'363337'!$C$14:$C$25</c:f>
              <c:numCache>
                <c:formatCode>General</c:formatCode>
                <c:ptCount val="12"/>
              </c:numCache>
            </c:numRef>
          </c:val>
          <c:extLst>
            <c:ext xmlns:c16="http://schemas.microsoft.com/office/drawing/2014/chart" uri="{C3380CC4-5D6E-409C-BE32-E72D297353CC}">
              <c16:uniqueId val="{00000000-D109-430F-B06C-E01386598897}"/>
            </c:ext>
          </c:extLst>
        </c:ser>
        <c:dLbls>
          <c:showLegendKey val="0"/>
          <c:showVal val="0"/>
          <c:showCatName val="0"/>
          <c:showSerName val="0"/>
          <c:showPercent val="0"/>
          <c:showBubbleSize val="0"/>
        </c:dLbls>
        <c:gapWidth val="150"/>
        <c:overlap val="100"/>
        <c:axId val="493432768"/>
        <c:axId val="493433192"/>
      </c:barChart>
      <c:catAx>
        <c:axId val="493432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3192"/>
        <c:crosses val="autoZero"/>
        <c:auto val="1"/>
        <c:lblAlgn val="ctr"/>
        <c:lblOffset val="100"/>
        <c:noMultiLvlLbl val="0"/>
      </c:catAx>
      <c:valAx>
        <c:axId val="493433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32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'363337'!$D$12:$D$13</c:f>
              <c:strCache>
                <c:ptCount val="2"/>
                <c:pt idx="0">
                  <c:v>Importe             (¢)</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'363337'!$D$14:$D$25</c:f>
              <c:numCache>
                <c:formatCode>"₡"#,##0;[Red]\-"₡"#,##0</c:formatCode>
                <c:ptCount val="12"/>
                <c:pt idx="0">
                  <c:v>17034</c:v>
                </c:pt>
                <c:pt idx="1">
                  <c:v>100364</c:v>
                </c:pt>
                <c:pt idx="2">
                  <c:v>169496</c:v>
                </c:pt>
                <c:pt idx="3" formatCode="&quot;₡&quot;#,##0">
                  <c:v>245663</c:v>
                </c:pt>
                <c:pt idx="4" formatCode="&quot;₡&quot;#,##0">
                  <c:v>22001</c:v>
                </c:pt>
                <c:pt idx="5" formatCode="&quot;₡&quot;#,##0">
                  <c:v>11680</c:v>
                </c:pt>
                <c:pt idx="6" formatCode="&quot;₡&quot;#,##0">
                  <c:v>75467</c:v>
                </c:pt>
                <c:pt idx="7" formatCode="&quot;₡&quot;#,##0">
                  <c:v>139864</c:v>
                </c:pt>
                <c:pt idx="8" formatCode="&quot;₡&quot;#,##0">
                  <c:v>38534</c:v>
                </c:pt>
                <c:pt idx="9" formatCode="&quot;₡&quot;#,##0">
                  <c:v>80169</c:v>
                </c:pt>
                <c:pt idx="10" formatCode="&quot;₡&quot;#,##0">
                  <c:v>52518</c:v>
                </c:pt>
                <c:pt idx="11" formatCode="&quot;₡&quot;#,##0">
                  <c:v>70358</c:v>
                </c:pt>
              </c:numCache>
            </c:numRef>
          </c:val>
          <c:extLst>
            <c:ext xmlns:c16="http://schemas.microsoft.com/office/drawing/2014/chart" uri="{C3380CC4-5D6E-409C-BE32-E72D297353CC}">
              <c16:uniqueId val="{00000000-6A22-4010-A11F-6C4ADB61E59F}"/>
            </c:ext>
          </c:extLst>
        </c:ser>
        <c:dLbls>
          <c:showLegendKey val="0"/>
          <c:showVal val="0"/>
          <c:showCatName val="0"/>
          <c:showSerName val="0"/>
          <c:showPercent val="0"/>
          <c:showBubbleSize val="0"/>
        </c:dLbls>
        <c:gapWidth val="150"/>
        <c:overlap val="100"/>
        <c:axId val="493434040"/>
        <c:axId val="493434464"/>
      </c:barChart>
      <c:catAx>
        <c:axId val="493434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4464"/>
        <c:crosses val="autoZero"/>
        <c:auto val="1"/>
        <c:lblAlgn val="ctr"/>
        <c:lblOffset val="100"/>
        <c:noMultiLvlLbl val="0"/>
      </c:catAx>
      <c:valAx>
        <c:axId val="493434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34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'363337'!$G$13</c:f>
              <c:strCache>
                <c:ptCount val="1"/>
                <c:pt idx="0">
                  <c:v>Consumo de energía eléctrica por  empleado (kWh /Nº empleados)</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'363337'!$G$14:$G$25</c:f>
              <c:numCache>
                <c:formatCode>0.00</c:formatCode>
                <c:ptCount val="12"/>
                <c:pt idx="0">
                  <c:v>5.0562171512208098E-2</c:v>
                </c:pt>
                <c:pt idx="1">
                  <c:v>0.28186192978954605</c:v>
                </c:pt>
                <c:pt idx="2">
                  <c:v>0.47745769853414055</c:v>
                </c:pt>
                <c:pt idx="3">
                  <c:v>0.64311533940966448</c:v>
                </c:pt>
                <c:pt idx="4">
                  <c:v>6.0985075288847487E-2</c:v>
                </c:pt>
                <c:pt idx="5">
                  <c:v>3.2377530880624485E-2</c:v>
                </c:pt>
                <c:pt idx="6">
                  <c:v>0.13141870642238668</c:v>
                </c:pt>
                <c:pt idx="7">
                  <c:v>0.26029468838242575</c:v>
                </c:pt>
                <c:pt idx="8">
                  <c:v>7.159776775557726E-2</c:v>
                </c:pt>
                <c:pt idx="9">
                  <c:v>0.15617681302945546</c:v>
                </c:pt>
                <c:pt idx="10">
                  <c:v>0.11228135915313893</c:v>
                </c:pt>
                <c:pt idx="11">
                  <c:v>0.15042222608835298</c:v>
                </c:pt>
              </c:numCache>
            </c:numRef>
          </c:val>
          <c:extLst>
            <c:ext xmlns:c16="http://schemas.microsoft.com/office/drawing/2014/chart" uri="{C3380CC4-5D6E-409C-BE32-E72D297353CC}">
              <c16:uniqueId val="{00000000-1769-4AD9-8229-CA7C157C6E59}"/>
            </c:ext>
          </c:extLst>
        </c:ser>
        <c:dLbls>
          <c:showLegendKey val="0"/>
          <c:showVal val="0"/>
          <c:showCatName val="0"/>
          <c:showSerName val="0"/>
          <c:showPercent val="0"/>
          <c:showBubbleSize val="0"/>
        </c:dLbls>
        <c:gapWidth val="150"/>
        <c:overlap val="100"/>
        <c:axId val="493435312"/>
        <c:axId val="493435736"/>
      </c:barChart>
      <c:catAx>
        <c:axId val="493435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5736"/>
        <c:crosses val="autoZero"/>
        <c:auto val="1"/>
        <c:lblAlgn val="ctr"/>
        <c:lblOffset val="100"/>
        <c:noMultiLvlLbl val="0"/>
      </c:catAx>
      <c:valAx>
        <c:axId val="493435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35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53642</c:v>
                </c:pt>
                <c:pt idx="1">
                  <c:v>63724</c:v>
                </c:pt>
                <c:pt idx="2">
                  <c:v>73832</c:v>
                </c:pt>
                <c:pt idx="3" formatCode="&quot;₡&quot;#,##0">
                  <c:v>84984</c:v>
                </c:pt>
                <c:pt idx="4" formatCode="&quot;₡&quot;#,##0">
                  <c:v>90962</c:v>
                </c:pt>
                <c:pt idx="5" formatCode="&quot;₡&quot;#,##0">
                  <c:v>95442</c:v>
                </c:pt>
                <c:pt idx="6" formatCode="&quot;₡&quot;#,##0">
                  <c:v>81462</c:v>
                </c:pt>
                <c:pt idx="7" formatCode="&quot;₡&quot;#,##0">
                  <c:v>74547</c:v>
                </c:pt>
                <c:pt idx="8" formatCode="&quot;₡&quot;#,##0">
                  <c:v>75556</c:v>
                </c:pt>
                <c:pt idx="9" formatCode="&quot;₡&quot;#,##0">
                  <c:v>91092</c:v>
                </c:pt>
                <c:pt idx="10" formatCode="&quot;₡&quot;#,##0">
                  <c:v>69732</c:v>
                </c:pt>
                <c:pt idx="11" formatCode="&quot;₡&quot;#,##0">
                  <c:v>64536</c:v>
                </c:pt>
              </c:numCache>
            </c:numRef>
          </c:val>
          <c:extLst>
            <c:ext xmlns:c16="http://schemas.microsoft.com/office/drawing/2014/chart" uri="{C3380CC4-5D6E-409C-BE32-E72D297353CC}">
              <c16:uniqueId val="{00000000-6473-4071-9383-3FE6509AF8DB}"/>
            </c:ext>
          </c:extLst>
        </c:ser>
        <c:dLbls>
          <c:showLegendKey val="0"/>
          <c:showVal val="0"/>
          <c:showCatName val="0"/>
          <c:showSerName val="0"/>
          <c:showPercent val="0"/>
          <c:showBubbleSize val="0"/>
        </c:dLbls>
        <c:gapWidth val="150"/>
        <c:overlap val="100"/>
        <c:axId val="418183904"/>
        <c:axId val="418195776"/>
      </c:barChart>
      <c:catAx>
        <c:axId val="41818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5776"/>
        <c:crosses val="autoZero"/>
        <c:auto val="1"/>
        <c:lblAlgn val="ctr"/>
        <c:lblOffset val="100"/>
        <c:noMultiLvlLbl val="0"/>
      </c:catAx>
      <c:valAx>
        <c:axId val="41819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8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'363337'!$H$13</c:f>
              <c:strCache>
                <c:ptCount val="1"/>
                <c:pt idx="0">
                  <c:v>Consumo de energía eléctrica por área física        (kWh/ m2)</c:v>
                </c:pt>
              </c:strCache>
            </c:strRef>
          </c:tx>
          <c:invertIfNegative val="0"/>
          <c:cat>
            <c:strRef>
              <c:f>'363337'!$A$14:$A$25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'363337'!$H$14:$H$25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29-4104-AC1D-AFF865E52F32}"/>
            </c:ext>
          </c:extLst>
        </c:ser>
        <c:dLbls>
          <c:showLegendKey val="0"/>
          <c:showVal val="0"/>
          <c:showCatName val="0"/>
          <c:showSerName val="0"/>
          <c:showPercent val="0"/>
          <c:showBubbleSize val="0"/>
        </c:dLbls>
        <c:gapWidth val="150"/>
        <c:overlap val="100"/>
        <c:axId val="493436160"/>
        <c:axId val="493436584"/>
      </c:barChart>
      <c:catAx>
        <c:axId val="493436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6584"/>
        <c:crosses val="autoZero"/>
        <c:auto val="1"/>
        <c:lblAlgn val="ctr"/>
        <c:lblOffset val="100"/>
        <c:noMultiLvlLbl val="0"/>
      </c:catAx>
      <c:valAx>
        <c:axId val="493436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36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'363324'!$B$12:$B$13</c:f>
              <c:strCache>
                <c:ptCount val="2"/>
                <c:pt idx="0">
                  <c:v>Energía     (kWh)</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'363324'!$B$14:$B$25</c:f>
              <c:numCache>
                <c:formatCode>General</c:formatCode>
                <c:ptCount val="12"/>
                <c:pt idx="0">
                  <c:v>2176</c:v>
                </c:pt>
                <c:pt idx="1">
                  <c:v>2848</c:v>
                </c:pt>
                <c:pt idx="2">
                  <c:v>3077</c:v>
                </c:pt>
                <c:pt idx="3">
                  <c:v>3305</c:v>
                </c:pt>
                <c:pt idx="4">
                  <c:v>3546</c:v>
                </c:pt>
                <c:pt idx="5">
                  <c:v>3282</c:v>
                </c:pt>
                <c:pt idx="6">
                  <c:v>2976</c:v>
                </c:pt>
                <c:pt idx="7">
                  <c:v>4102</c:v>
                </c:pt>
                <c:pt idx="8">
                  <c:v>4272</c:v>
                </c:pt>
                <c:pt idx="9">
                  <c:v>4751</c:v>
                </c:pt>
                <c:pt idx="10">
                  <c:v>4487</c:v>
                </c:pt>
                <c:pt idx="11">
                  <c:v>3527</c:v>
                </c:pt>
              </c:numCache>
            </c:numRef>
          </c:val>
          <c:extLst>
            <c:ext xmlns:c16="http://schemas.microsoft.com/office/drawing/2014/chart" uri="{C3380CC4-5D6E-409C-BE32-E72D297353CC}">
              <c16:uniqueId val="{00000000-75B2-42A1-A584-9C96E34BA863}"/>
            </c:ext>
          </c:extLst>
        </c:ser>
        <c:dLbls>
          <c:showLegendKey val="0"/>
          <c:showVal val="0"/>
          <c:showCatName val="0"/>
          <c:showSerName val="0"/>
          <c:showPercent val="0"/>
          <c:showBubbleSize val="0"/>
        </c:dLbls>
        <c:gapWidth val="150"/>
        <c:overlap val="100"/>
        <c:axId val="493438704"/>
        <c:axId val="493439128"/>
      </c:barChart>
      <c:catAx>
        <c:axId val="493438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39128"/>
        <c:crosses val="autoZero"/>
        <c:auto val="1"/>
        <c:lblAlgn val="ctr"/>
        <c:lblOffset val="100"/>
        <c:noMultiLvlLbl val="0"/>
      </c:catAx>
      <c:valAx>
        <c:axId val="493439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38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'363324'!$C$12:$C$13</c:f>
              <c:strCache>
                <c:ptCount val="2"/>
                <c:pt idx="0">
                  <c:v>Demanda máxima       (kW)</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'363324'!$C$14:$C$25</c:f>
              <c:numCache>
                <c:formatCode>General</c:formatCode>
                <c:ptCount val="12"/>
              </c:numCache>
            </c:numRef>
          </c:val>
          <c:extLst>
            <c:ext xmlns:c16="http://schemas.microsoft.com/office/drawing/2014/chart" uri="{C3380CC4-5D6E-409C-BE32-E72D297353CC}">
              <c16:uniqueId val="{00000000-0A4F-4EF8-B782-4EDEB419F997}"/>
            </c:ext>
          </c:extLst>
        </c:ser>
        <c:dLbls>
          <c:showLegendKey val="0"/>
          <c:showVal val="0"/>
          <c:showCatName val="0"/>
          <c:showSerName val="0"/>
          <c:showPercent val="0"/>
          <c:showBubbleSize val="0"/>
        </c:dLbls>
        <c:gapWidth val="150"/>
        <c:overlap val="100"/>
        <c:axId val="493442096"/>
        <c:axId val="493442520"/>
      </c:barChart>
      <c:catAx>
        <c:axId val="493442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42520"/>
        <c:crosses val="autoZero"/>
        <c:auto val="1"/>
        <c:lblAlgn val="ctr"/>
        <c:lblOffset val="100"/>
        <c:noMultiLvlLbl val="0"/>
      </c:catAx>
      <c:valAx>
        <c:axId val="493442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2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'363324'!$D$12:$D$13</c:f>
              <c:strCache>
                <c:ptCount val="2"/>
                <c:pt idx="0">
                  <c:v>Importe             (¢)</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'363324'!$D$14:$D$25</c:f>
              <c:numCache>
                <c:formatCode>"₡"#,##0;[Red]\-"₡"#,##0</c:formatCode>
                <c:ptCount val="12"/>
                <c:pt idx="0">
                  <c:v>165519</c:v>
                </c:pt>
                <c:pt idx="1">
                  <c:v>223490</c:v>
                </c:pt>
                <c:pt idx="2">
                  <c:v>241280</c:v>
                </c:pt>
                <c:pt idx="3" formatCode="&quot;₡&quot;#,##0">
                  <c:v>260969.72</c:v>
                </c:pt>
                <c:pt idx="4" formatCode="&quot;₡&quot;#,##0">
                  <c:v>281363.78000000003</c:v>
                </c:pt>
                <c:pt idx="5" formatCode="&quot;₡&quot;#,##0">
                  <c:v>260584.76</c:v>
                </c:pt>
                <c:pt idx="6" formatCode="&quot;₡&quot;#,##0">
                  <c:v>221578.53</c:v>
                </c:pt>
                <c:pt idx="7" formatCode="&quot;₡&quot;#,##0">
                  <c:v>292712.17</c:v>
                </c:pt>
                <c:pt idx="8" formatCode="&quot;₡&quot;#,##0">
                  <c:v>304758.57</c:v>
                </c:pt>
                <c:pt idx="9" formatCode="&quot;₡&quot;#,##0">
                  <c:v>337213.06</c:v>
                </c:pt>
                <c:pt idx="10" formatCode="&quot;₡&quot;#,##0">
                  <c:v>307237.81</c:v>
                </c:pt>
                <c:pt idx="11" formatCode="&quot;₡&quot;#,##0">
                  <c:v>231364.66</c:v>
                </c:pt>
              </c:numCache>
            </c:numRef>
          </c:val>
          <c:extLst>
            <c:ext xmlns:c16="http://schemas.microsoft.com/office/drawing/2014/chart" uri="{C3380CC4-5D6E-409C-BE32-E72D297353CC}">
              <c16:uniqueId val="{00000000-382F-4A0A-9C0A-64CDFCA3F700}"/>
            </c:ext>
          </c:extLst>
        </c:ser>
        <c:dLbls>
          <c:showLegendKey val="0"/>
          <c:showVal val="0"/>
          <c:showCatName val="0"/>
          <c:showSerName val="0"/>
          <c:showPercent val="0"/>
          <c:showBubbleSize val="0"/>
        </c:dLbls>
        <c:gapWidth val="150"/>
        <c:overlap val="100"/>
        <c:axId val="493443368"/>
        <c:axId val="493443792"/>
      </c:barChart>
      <c:catAx>
        <c:axId val="493443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43792"/>
        <c:crosses val="autoZero"/>
        <c:auto val="1"/>
        <c:lblAlgn val="ctr"/>
        <c:lblOffset val="100"/>
        <c:noMultiLvlLbl val="0"/>
      </c:catAx>
      <c:valAx>
        <c:axId val="493443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3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'363324'!$G$13</c:f>
              <c:strCache>
                <c:ptCount val="1"/>
                <c:pt idx="0">
                  <c:v>Consumo de energía eléctrica por  empleado (kWh /Nº empleados)</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'363324'!$G$14:$G$25</c:f>
              <c:numCache>
                <c:formatCode>0.00</c:formatCode>
                <c:ptCount val="12"/>
                <c:pt idx="0">
                  <c:v>0.48255826846738958</c:v>
                </c:pt>
                <c:pt idx="1">
                  <c:v>0.63158361608231872</c:v>
                </c:pt>
                <c:pt idx="2">
                  <c:v>0.6823675515046681</c:v>
                </c:pt>
                <c:pt idx="3">
                  <c:v>0.7329297230168762</c:v>
                </c:pt>
                <c:pt idx="4">
                  <c:v>0.78637482536092074</c:v>
                </c:pt>
                <c:pt idx="5">
                  <c:v>0.72782915308362717</c:v>
                </c:pt>
                <c:pt idx="6">
                  <c:v>0.39827094736560364</c:v>
                </c:pt>
                <c:pt idx="7">
                  <c:v>0.54896082866051954</c:v>
                </c:pt>
                <c:pt idx="8">
                  <c:v>0.57171152121836644</c:v>
                </c:pt>
                <c:pt idx="9">
                  <c:v>0.63581494319018239</c:v>
                </c:pt>
                <c:pt idx="10">
                  <c:v>0.60048445592387889</c:v>
                </c:pt>
                <c:pt idx="11">
                  <c:v>0.47200995677368413</c:v>
                </c:pt>
              </c:numCache>
            </c:numRef>
          </c:val>
          <c:extLst>
            <c:ext xmlns:c16="http://schemas.microsoft.com/office/drawing/2014/chart" uri="{C3380CC4-5D6E-409C-BE32-E72D297353CC}">
              <c16:uniqueId val="{00000000-30A6-466F-B3E3-5EBFC6D393F9}"/>
            </c:ext>
          </c:extLst>
        </c:ser>
        <c:dLbls>
          <c:showLegendKey val="0"/>
          <c:showVal val="0"/>
          <c:showCatName val="0"/>
          <c:showSerName val="0"/>
          <c:showPercent val="0"/>
          <c:showBubbleSize val="0"/>
        </c:dLbls>
        <c:gapWidth val="150"/>
        <c:overlap val="100"/>
        <c:axId val="493444640"/>
        <c:axId val="493445064"/>
      </c:barChart>
      <c:catAx>
        <c:axId val="493444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45064"/>
        <c:crosses val="autoZero"/>
        <c:auto val="1"/>
        <c:lblAlgn val="ctr"/>
        <c:lblOffset val="100"/>
        <c:noMultiLvlLbl val="0"/>
      </c:catAx>
      <c:valAx>
        <c:axId val="493445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4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'363324'!$H$13</c:f>
              <c:strCache>
                <c:ptCount val="1"/>
                <c:pt idx="0">
                  <c:v>Consumo de energía eléctrica por área física        (kWh/ m2)</c:v>
                </c:pt>
              </c:strCache>
            </c:strRef>
          </c:tx>
          <c:invertIfNegative val="0"/>
          <c:cat>
            <c:strRef>
              <c:f>'363324'!$A$14:$A$25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'363324'!$H$14:$H$25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BF-4889-9348-1746A6921680}"/>
            </c:ext>
          </c:extLst>
        </c:ser>
        <c:dLbls>
          <c:showLegendKey val="0"/>
          <c:showVal val="0"/>
          <c:showCatName val="0"/>
          <c:showSerName val="0"/>
          <c:showPercent val="0"/>
          <c:showBubbleSize val="0"/>
        </c:dLbls>
        <c:gapWidth val="150"/>
        <c:overlap val="100"/>
        <c:axId val="493446336"/>
        <c:axId val="493446760"/>
      </c:barChart>
      <c:catAx>
        <c:axId val="493446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46760"/>
        <c:crosses val="autoZero"/>
        <c:auto val="1"/>
        <c:lblAlgn val="ctr"/>
        <c:lblOffset val="100"/>
        <c:noMultiLvlLbl val="0"/>
      </c:catAx>
      <c:valAx>
        <c:axId val="493446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6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'363317'!$B$12:$B$13</c:f>
              <c:strCache>
                <c:ptCount val="2"/>
                <c:pt idx="0">
                  <c:v>Energía     (kWh)</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'363317'!$B$14:$B$25</c:f>
              <c:numCache>
                <c:formatCode>General</c:formatCode>
                <c:ptCount val="12"/>
                <c:pt idx="0">
                  <c:v>100100</c:v>
                </c:pt>
                <c:pt idx="1">
                  <c:v>156100</c:v>
                </c:pt>
                <c:pt idx="2">
                  <c:v>139300</c:v>
                </c:pt>
                <c:pt idx="3">
                  <c:v>166600</c:v>
                </c:pt>
                <c:pt idx="4">
                  <c:v>187600</c:v>
                </c:pt>
                <c:pt idx="5">
                  <c:v>183400</c:v>
                </c:pt>
                <c:pt idx="6">
                  <c:v>161000</c:v>
                </c:pt>
                <c:pt idx="7">
                  <c:v>186200</c:v>
                </c:pt>
                <c:pt idx="8">
                  <c:v>193200</c:v>
                </c:pt>
                <c:pt idx="9">
                  <c:v>259700</c:v>
                </c:pt>
                <c:pt idx="10">
                  <c:v>151200</c:v>
                </c:pt>
                <c:pt idx="11">
                  <c:v>185500</c:v>
                </c:pt>
              </c:numCache>
            </c:numRef>
          </c:val>
          <c:extLst>
            <c:ext xmlns:c16="http://schemas.microsoft.com/office/drawing/2014/chart" uri="{C3380CC4-5D6E-409C-BE32-E72D297353CC}">
              <c16:uniqueId val="{00000000-BC6F-4B89-91E4-9067FAFFDD17}"/>
            </c:ext>
          </c:extLst>
        </c:ser>
        <c:dLbls>
          <c:showLegendKey val="0"/>
          <c:showVal val="0"/>
          <c:showCatName val="0"/>
          <c:showSerName val="0"/>
          <c:showPercent val="0"/>
          <c:showBubbleSize val="0"/>
        </c:dLbls>
        <c:gapWidth val="150"/>
        <c:overlap val="100"/>
        <c:axId val="493448456"/>
        <c:axId val="493448880"/>
      </c:barChart>
      <c:catAx>
        <c:axId val="493448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48880"/>
        <c:crosses val="autoZero"/>
        <c:auto val="1"/>
        <c:lblAlgn val="ctr"/>
        <c:lblOffset val="100"/>
        <c:noMultiLvlLbl val="0"/>
      </c:catAx>
      <c:valAx>
        <c:axId val="493448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48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'363317'!$C$12:$C$13</c:f>
              <c:strCache>
                <c:ptCount val="2"/>
                <c:pt idx="0">
                  <c:v>Demanda máxima       (kW)</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'363317'!$C$14:$C$25</c:f>
              <c:numCache>
                <c:formatCode>General</c:formatCode>
                <c:ptCount val="12"/>
              </c:numCache>
            </c:numRef>
          </c:val>
          <c:extLst>
            <c:ext xmlns:c16="http://schemas.microsoft.com/office/drawing/2014/chart" uri="{C3380CC4-5D6E-409C-BE32-E72D297353CC}">
              <c16:uniqueId val="{00000000-27CA-47CC-ACE9-A144E5DDE2E1}"/>
            </c:ext>
          </c:extLst>
        </c:ser>
        <c:dLbls>
          <c:showLegendKey val="0"/>
          <c:showVal val="0"/>
          <c:showCatName val="0"/>
          <c:showSerName val="0"/>
          <c:showPercent val="0"/>
          <c:showBubbleSize val="0"/>
        </c:dLbls>
        <c:gapWidth val="150"/>
        <c:overlap val="100"/>
        <c:axId val="493450576"/>
        <c:axId val="493451000"/>
      </c:barChart>
      <c:catAx>
        <c:axId val="493450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1000"/>
        <c:crosses val="autoZero"/>
        <c:auto val="1"/>
        <c:lblAlgn val="ctr"/>
        <c:lblOffset val="100"/>
        <c:noMultiLvlLbl val="0"/>
      </c:catAx>
      <c:valAx>
        <c:axId val="493451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0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'363317'!$D$12:$D$13</c:f>
              <c:strCache>
                <c:ptCount val="2"/>
                <c:pt idx="0">
                  <c:v>Importe             (¢)</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'363317'!$D$14:$D$25</c:f>
              <c:numCache>
                <c:formatCode>"₡"#,##0;[Red]\-"₡"#,##0</c:formatCode>
                <c:ptCount val="12"/>
                <c:pt idx="0">
                  <c:v>6071005</c:v>
                </c:pt>
                <c:pt idx="1">
                  <c:v>9148725</c:v>
                </c:pt>
                <c:pt idx="2">
                  <c:v>8683274</c:v>
                </c:pt>
                <c:pt idx="3" formatCode="&quot;₡&quot;#,##0">
                  <c:v>10223100.42</c:v>
                </c:pt>
                <c:pt idx="4" formatCode="&quot;₡&quot;#,##0">
                  <c:v>11782125.369999999</c:v>
                </c:pt>
                <c:pt idx="5" formatCode="&quot;₡&quot;#,##0">
                  <c:v>11751752.34</c:v>
                </c:pt>
                <c:pt idx="6" formatCode="&quot;₡&quot;#,##0">
                  <c:v>9483812.5800000001</c:v>
                </c:pt>
                <c:pt idx="7" formatCode="&quot;₡&quot;#,##0">
                  <c:v>10931373.07</c:v>
                </c:pt>
                <c:pt idx="8" formatCode="&quot;₡&quot;#,##0">
                  <c:v>11051762.210000001</c:v>
                </c:pt>
                <c:pt idx="9" formatCode="&quot;₡&quot;#,##0">
                  <c:v>12593455.060000001</c:v>
                </c:pt>
                <c:pt idx="10" formatCode="&quot;₡&quot;#,##0">
                  <c:v>8103012.71</c:v>
                </c:pt>
                <c:pt idx="11" formatCode="&quot;₡&quot;#,##0">
                  <c:v>9210072.6799999997</c:v>
                </c:pt>
              </c:numCache>
            </c:numRef>
          </c:val>
          <c:extLst>
            <c:ext xmlns:c16="http://schemas.microsoft.com/office/drawing/2014/chart" uri="{C3380CC4-5D6E-409C-BE32-E72D297353CC}">
              <c16:uniqueId val="{00000000-FAFE-4F4E-8966-6D2D395C9986}"/>
            </c:ext>
          </c:extLst>
        </c:ser>
        <c:dLbls>
          <c:showLegendKey val="0"/>
          <c:showVal val="0"/>
          <c:showCatName val="0"/>
          <c:showSerName val="0"/>
          <c:showPercent val="0"/>
          <c:showBubbleSize val="0"/>
        </c:dLbls>
        <c:gapWidth val="150"/>
        <c:overlap val="100"/>
        <c:axId val="493451848"/>
        <c:axId val="493452272"/>
      </c:barChart>
      <c:catAx>
        <c:axId val="493451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2272"/>
        <c:crosses val="autoZero"/>
        <c:auto val="1"/>
        <c:lblAlgn val="ctr"/>
        <c:lblOffset val="100"/>
        <c:noMultiLvlLbl val="0"/>
      </c:catAx>
      <c:valAx>
        <c:axId val="493452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1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'363317'!$G$13</c:f>
              <c:strCache>
                <c:ptCount val="1"/>
                <c:pt idx="0">
                  <c:v>Consumo de energía eléctrica por  empleado (kWh /Nº empleados)</c:v>
                </c:pt>
              </c:strCache>
            </c:strRef>
          </c:tx>
          <c:invertIfNegative val="0"/>
          <c:cat>
            <c:strRef>
              <c:f>'363317'!$A$14:$A$25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'363317'!$G$14:$G$25</c:f>
              <c:numCache>
                <c:formatCode>0.00</c:formatCode>
                <c:ptCount val="12"/>
                <c:pt idx="0">
                  <c:v>22.198567405140487</c:v>
                </c:pt>
                <c:pt idx="1">
                  <c:v>34.617346373051248</c:v>
                </c:pt>
                <c:pt idx="2">
                  <c:v>30.891712682678019</c:v>
                </c:pt>
                <c:pt idx="3">
                  <c:v>36.945867429534516</c:v>
                </c:pt>
                <c:pt idx="4">
                  <c:v>41.602909542501052</c:v>
                </c:pt>
                <c:pt idx="5">
                  <c:v>40.671501119907745</c:v>
                </c:pt>
                <c:pt idx="6">
                  <c:v>21.546244128313905</c:v>
                </c:pt>
                <c:pt idx="7">
                  <c:v>24.918699731006516</c:v>
                </c:pt>
                <c:pt idx="8">
                  <c:v>25.855492953976686</c:v>
                </c:pt>
                <c:pt idx="9">
                  <c:v>34.755028572193297</c:v>
                </c:pt>
                <c:pt idx="10">
                  <c:v>20.234733616155669</c:v>
                </c:pt>
                <c:pt idx="11">
                  <c:v>24.825020408709499</c:v>
                </c:pt>
              </c:numCache>
            </c:numRef>
          </c:val>
          <c:extLst>
            <c:ext xmlns:c16="http://schemas.microsoft.com/office/drawing/2014/chart" uri="{C3380CC4-5D6E-409C-BE32-E72D297353CC}">
              <c16:uniqueId val="{00000000-618E-469D-B1F6-1EE2E8713460}"/>
            </c:ext>
          </c:extLst>
        </c:ser>
        <c:dLbls>
          <c:showLegendKey val="0"/>
          <c:showVal val="0"/>
          <c:showCatName val="0"/>
          <c:showSerName val="0"/>
          <c:showPercent val="0"/>
          <c:showBubbleSize val="0"/>
        </c:dLbls>
        <c:gapWidth val="150"/>
        <c:overlap val="100"/>
        <c:axId val="493453120"/>
        <c:axId val="493453544"/>
      </c:barChart>
      <c:catAx>
        <c:axId val="493453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3544"/>
        <c:crosses val="autoZero"/>
        <c:auto val="1"/>
        <c:lblAlgn val="ctr"/>
        <c:lblOffset val="100"/>
        <c:noMultiLvlLbl val="0"/>
      </c:catAx>
      <c:valAx>
        <c:axId val="493453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3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0.15922648748142726</c:v>
                </c:pt>
                <c:pt idx="1">
                  <c:v>0.17896347548399974</c:v>
                </c:pt>
                <c:pt idx="2">
                  <c:v>0.20734925598208145</c:v>
                </c:pt>
                <c:pt idx="3">
                  <c:v>0.23773091167143459</c:v>
                </c:pt>
                <c:pt idx="4">
                  <c:v>0.2521455658306167</c:v>
                </c:pt>
                <c:pt idx="5">
                  <c:v>0.26456434479852747</c:v>
                </c:pt>
                <c:pt idx="6">
                  <c:v>0.14185725947833999</c:v>
                </c:pt>
                <c:pt idx="7">
                  <c:v>0.13851156939630369</c:v>
                </c:pt>
                <c:pt idx="8">
                  <c:v>0.14038515584224401</c:v>
                </c:pt>
                <c:pt idx="9">
                  <c:v>0.17745540195120646</c:v>
                </c:pt>
                <c:pt idx="10">
                  <c:v>0.14908395005553846</c:v>
                </c:pt>
                <c:pt idx="11">
                  <c:v>0.13797625898317786</c:v>
                </c:pt>
              </c:numCache>
            </c:numRef>
          </c:val>
          <c:extLst>
            <c:ext xmlns:c16="http://schemas.microsoft.com/office/drawing/2014/chart" uri="{C3380CC4-5D6E-409C-BE32-E72D297353CC}">
              <c16:uniqueId val="{00000000-6397-4E05-AD1A-2CF48DFBA19B}"/>
            </c:ext>
          </c:extLst>
        </c:ser>
        <c:dLbls>
          <c:showLegendKey val="0"/>
          <c:showVal val="0"/>
          <c:showCatName val="0"/>
          <c:showSerName val="0"/>
          <c:showPercent val="0"/>
          <c:showBubbleSize val="0"/>
        </c:dLbls>
        <c:gapWidth val="150"/>
        <c:overlap val="100"/>
        <c:axId val="418196624"/>
        <c:axId val="418197048"/>
      </c:barChart>
      <c:catAx>
        <c:axId val="41819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18197048"/>
        <c:crosses val="autoZero"/>
        <c:auto val="1"/>
        <c:lblAlgn val="ctr"/>
        <c:lblOffset val="100"/>
        <c:noMultiLvlLbl val="0"/>
      </c:catAx>
      <c:valAx>
        <c:axId val="41819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819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'363317'!$H$13</c:f>
              <c:strCache>
                <c:ptCount val="1"/>
                <c:pt idx="0">
                  <c:v>Consumo de energía eléctrica por área física        (kWh/ m2)</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'363317'!$H$14:$H$25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60C-41E8-AD48-EC66CAE97259}"/>
            </c:ext>
          </c:extLst>
        </c:ser>
        <c:dLbls>
          <c:showLegendKey val="0"/>
          <c:showVal val="0"/>
          <c:showCatName val="0"/>
          <c:showSerName val="0"/>
          <c:showPercent val="0"/>
          <c:showBubbleSize val="0"/>
        </c:dLbls>
        <c:gapWidth val="150"/>
        <c:overlap val="100"/>
        <c:axId val="493454392"/>
        <c:axId val="493454816"/>
      </c:barChart>
      <c:catAx>
        <c:axId val="493454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4816"/>
        <c:crosses val="autoZero"/>
        <c:auto val="1"/>
        <c:lblAlgn val="ctr"/>
        <c:lblOffset val="100"/>
        <c:noMultiLvlLbl val="0"/>
      </c:catAx>
      <c:valAx>
        <c:axId val="493454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4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'363306'!$B$12:$B$13</c:f>
              <c:strCache>
                <c:ptCount val="2"/>
                <c:pt idx="0">
                  <c:v>Energía     (kWh)</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'363306'!$B$14:$B$25</c:f>
              <c:numCache>
                <c:formatCode>General</c:formatCode>
                <c:ptCount val="12"/>
                <c:pt idx="0">
                  <c:v>145</c:v>
                </c:pt>
                <c:pt idx="1">
                  <c:v>147</c:v>
                </c:pt>
                <c:pt idx="2">
                  <c:v>124</c:v>
                </c:pt>
                <c:pt idx="3">
                  <c:v>102</c:v>
                </c:pt>
                <c:pt idx="4">
                  <c:v>144</c:v>
                </c:pt>
                <c:pt idx="5">
                  <c:v>165</c:v>
                </c:pt>
                <c:pt idx="6">
                  <c:v>140</c:v>
                </c:pt>
                <c:pt idx="7">
                  <c:v>166</c:v>
                </c:pt>
                <c:pt idx="8">
                  <c:v>165</c:v>
                </c:pt>
                <c:pt idx="9">
                  <c:v>216</c:v>
                </c:pt>
                <c:pt idx="10">
                  <c:v>172</c:v>
                </c:pt>
                <c:pt idx="11">
                  <c:v>155</c:v>
                </c:pt>
              </c:numCache>
            </c:numRef>
          </c:val>
          <c:extLst>
            <c:ext xmlns:c16="http://schemas.microsoft.com/office/drawing/2014/chart" uri="{C3380CC4-5D6E-409C-BE32-E72D297353CC}">
              <c16:uniqueId val="{00000000-3AD8-429D-BAD7-9E62F55DDEFF}"/>
            </c:ext>
          </c:extLst>
        </c:ser>
        <c:dLbls>
          <c:showLegendKey val="0"/>
          <c:showVal val="0"/>
          <c:showCatName val="0"/>
          <c:showSerName val="0"/>
          <c:showPercent val="0"/>
          <c:showBubbleSize val="0"/>
        </c:dLbls>
        <c:gapWidth val="150"/>
        <c:overlap val="100"/>
        <c:axId val="493457360"/>
        <c:axId val="493457784"/>
      </c:barChart>
      <c:catAx>
        <c:axId val="493457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7784"/>
        <c:crosses val="autoZero"/>
        <c:auto val="1"/>
        <c:lblAlgn val="ctr"/>
        <c:lblOffset val="100"/>
        <c:noMultiLvlLbl val="0"/>
      </c:catAx>
      <c:valAx>
        <c:axId val="493457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7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'363306'!$C$12:$C$13</c:f>
              <c:strCache>
                <c:ptCount val="2"/>
                <c:pt idx="0">
                  <c:v>Demanda máxima       (kW)</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'363306'!$C$14:$C$25</c:f>
              <c:numCache>
                <c:formatCode>General</c:formatCode>
                <c:ptCount val="12"/>
              </c:numCache>
            </c:numRef>
          </c:val>
          <c:extLst>
            <c:ext xmlns:c16="http://schemas.microsoft.com/office/drawing/2014/chart" uri="{C3380CC4-5D6E-409C-BE32-E72D297353CC}">
              <c16:uniqueId val="{00000000-7495-48CE-BF1C-FD7F508F3E5A}"/>
            </c:ext>
          </c:extLst>
        </c:ser>
        <c:dLbls>
          <c:showLegendKey val="0"/>
          <c:showVal val="0"/>
          <c:showCatName val="0"/>
          <c:showSerName val="0"/>
          <c:showPercent val="0"/>
          <c:showBubbleSize val="0"/>
        </c:dLbls>
        <c:gapWidth val="150"/>
        <c:overlap val="100"/>
        <c:axId val="493458632"/>
        <c:axId val="493459056"/>
      </c:barChart>
      <c:catAx>
        <c:axId val="493458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59056"/>
        <c:crosses val="autoZero"/>
        <c:auto val="1"/>
        <c:lblAlgn val="ctr"/>
        <c:lblOffset val="100"/>
        <c:noMultiLvlLbl val="0"/>
      </c:catAx>
      <c:valAx>
        <c:axId val="493459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8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'363306'!$D$12:$D$13</c:f>
              <c:strCache>
                <c:ptCount val="2"/>
                <c:pt idx="0">
                  <c:v>Importe             (¢)</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'363306'!$D$14:$D$25</c:f>
              <c:numCache>
                <c:formatCode>"₡"#,##0;[Red]\-"₡"#,##0</c:formatCode>
                <c:ptCount val="12"/>
                <c:pt idx="0">
                  <c:v>10833</c:v>
                </c:pt>
                <c:pt idx="1">
                  <c:v>11608</c:v>
                </c:pt>
                <c:pt idx="2">
                  <c:v>9792</c:v>
                </c:pt>
                <c:pt idx="3" formatCode="&quot;₡&quot;#,##0">
                  <c:v>8086</c:v>
                </c:pt>
                <c:pt idx="4" formatCode="&quot;₡&quot;#,##0">
                  <c:v>11520</c:v>
                </c:pt>
                <c:pt idx="5" formatCode="&quot;₡&quot;#,##0">
                  <c:v>13200</c:v>
                </c:pt>
                <c:pt idx="6" formatCode="&quot;₡&quot;#,##0">
                  <c:v>10759</c:v>
                </c:pt>
                <c:pt idx="7" formatCode="&quot;₡&quot;#,##0">
                  <c:v>11956</c:v>
                </c:pt>
                <c:pt idx="8" formatCode="&quot;₡&quot;#,##0">
                  <c:v>11884</c:v>
                </c:pt>
                <c:pt idx="9" formatCode="&quot;₡&quot;#,##0">
                  <c:v>14838</c:v>
                </c:pt>
                <c:pt idx="10" formatCode="&quot;₡&quot;#,##0">
                  <c:v>10766</c:v>
                </c:pt>
                <c:pt idx="11" formatCode="&quot;₡&quot;#,##0">
                  <c:v>9702</c:v>
                </c:pt>
              </c:numCache>
            </c:numRef>
          </c:val>
          <c:extLst>
            <c:ext xmlns:c16="http://schemas.microsoft.com/office/drawing/2014/chart" uri="{C3380CC4-5D6E-409C-BE32-E72D297353CC}">
              <c16:uniqueId val="{00000000-38BD-4762-A602-1773EAA29DA6}"/>
            </c:ext>
          </c:extLst>
        </c:ser>
        <c:dLbls>
          <c:showLegendKey val="0"/>
          <c:showVal val="0"/>
          <c:showCatName val="0"/>
          <c:showSerName val="0"/>
          <c:showPercent val="0"/>
          <c:showBubbleSize val="0"/>
        </c:dLbls>
        <c:gapWidth val="150"/>
        <c:overlap val="100"/>
        <c:axId val="493459904"/>
        <c:axId val="493460328"/>
      </c:barChart>
      <c:catAx>
        <c:axId val="493459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0328"/>
        <c:crosses val="autoZero"/>
        <c:auto val="1"/>
        <c:lblAlgn val="ctr"/>
        <c:lblOffset val="100"/>
        <c:noMultiLvlLbl val="0"/>
      </c:catAx>
      <c:valAx>
        <c:axId val="493460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59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'363306'!$G$13</c:f>
              <c:strCache>
                <c:ptCount val="1"/>
                <c:pt idx="0">
                  <c:v>Consumo de energía eléctrica por  empleado (kWh /Nº empleados)</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'363306'!$G$14:$G$25</c:f>
              <c:numCache>
                <c:formatCode>0.00</c:formatCode>
                <c:ptCount val="12"/>
                <c:pt idx="0">
                  <c:v>3.2155766970483224E-2</c:v>
                </c:pt>
                <c:pt idx="1">
                  <c:v>3.2599294790765752E-2</c:v>
                </c:pt>
                <c:pt idx="2">
                  <c:v>2.7498724857516688E-2</c:v>
                </c:pt>
                <c:pt idx="3">
                  <c:v>2.2619918834408888E-2</c:v>
                </c:pt>
                <c:pt idx="4">
                  <c:v>3.1934003060341956E-2</c:v>
                </c:pt>
                <c:pt idx="5">
                  <c:v>3.6591045173308495E-2</c:v>
                </c:pt>
                <c:pt idx="6">
                  <c:v>1.8735864459403395E-2</c:v>
                </c:pt>
                <c:pt idx="7">
                  <c:v>2.2215382144721171E-2</c:v>
                </c:pt>
                <c:pt idx="8">
                  <c:v>2.2081554541439716E-2</c:v>
                </c:pt>
                <c:pt idx="9">
                  <c:v>2.8906762308793812E-2</c:v>
                </c:pt>
                <c:pt idx="10">
                  <c:v>2.3018347764409888E-2</c:v>
                </c:pt>
                <c:pt idx="11">
                  <c:v>2.0743278508625188E-2</c:v>
                </c:pt>
              </c:numCache>
            </c:numRef>
          </c:val>
          <c:extLst>
            <c:ext xmlns:c16="http://schemas.microsoft.com/office/drawing/2014/chart" uri="{C3380CC4-5D6E-409C-BE32-E72D297353CC}">
              <c16:uniqueId val="{00000000-9A74-4B9A-A973-D7D311180F66}"/>
            </c:ext>
          </c:extLst>
        </c:ser>
        <c:dLbls>
          <c:showLegendKey val="0"/>
          <c:showVal val="0"/>
          <c:showCatName val="0"/>
          <c:showSerName val="0"/>
          <c:showPercent val="0"/>
          <c:showBubbleSize val="0"/>
        </c:dLbls>
        <c:gapWidth val="150"/>
        <c:overlap val="100"/>
        <c:axId val="493461176"/>
        <c:axId val="493461600"/>
      </c:barChart>
      <c:catAx>
        <c:axId val="493461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1600"/>
        <c:crosses val="autoZero"/>
        <c:auto val="1"/>
        <c:lblAlgn val="ctr"/>
        <c:lblOffset val="100"/>
        <c:noMultiLvlLbl val="0"/>
      </c:catAx>
      <c:valAx>
        <c:axId val="493461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1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'363306'!$H$13</c:f>
              <c:strCache>
                <c:ptCount val="1"/>
                <c:pt idx="0">
                  <c:v>Consumo de energía eléctrica por área física        (kWh/ m2)</c:v>
                </c:pt>
              </c:strCache>
            </c:strRef>
          </c:tx>
          <c:invertIfNegative val="0"/>
          <c:cat>
            <c:strRef>
              <c:f>'363306'!$A$14:$A$25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E8-43F8-AEE3-B1E7B899FAB1}"/>
            </c:ext>
          </c:extLst>
        </c:ser>
        <c:dLbls>
          <c:showLegendKey val="0"/>
          <c:showVal val="0"/>
          <c:showCatName val="0"/>
          <c:showSerName val="0"/>
          <c:showPercent val="0"/>
          <c:showBubbleSize val="0"/>
        </c:dLbls>
        <c:gapWidth val="150"/>
        <c:overlap val="100"/>
        <c:axId val="493462448"/>
        <c:axId val="493462872"/>
      </c:barChart>
      <c:catAx>
        <c:axId val="493462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2872"/>
        <c:crosses val="autoZero"/>
        <c:auto val="1"/>
        <c:lblAlgn val="ctr"/>
        <c:lblOffset val="100"/>
        <c:noMultiLvlLbl val="0"/>
      </c:catAx>
      <c:valAx>
        <c:axId val="493462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2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'363304'!$B$12</c:f>
              <c:strCache>
                <c:ptCount val="1"/>
                <c:pt idx="0">
                  <c:v>Energía     (kWh)</c:v>
                </c:pt>
              </c:strCache>
            </c:strRef>
          </c:tx>
          <c:invertIfNegative val="0"/>
          <c:cat>
            <c:strRef>
              <c:f>'363304'!$A$13:$A$25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'363304'!$B$13:$B$25</c:f>
              <c:numCache>
                <c:formatCode>General</c:formatCode>
                <c:ptCount val="13"/>
                <c:pt idx="1">
                  <c:v>718</c:v>
                </c:pt>
                <c:pt idx="2">
                  <c:v>807</c:v>
                </c:pt>
                <c:pt idx="3">
                  <c:v>935</c:v>
                </c:pt>
                <c:pt idx="4">
                  <c:v>1072</c:v>
                </c:pt>
                <c:pt idx="5">
                  <c:v>1137</c:v>
                </c:pt>
                <c:pt idx="6">
                  <c:v>1193</c:v>
                </c:pt>
                <c:pt idx="7">
                  <c:v>1060</c:v>
                </c:pt>
                <c:pt idx="8">
                  <c:v>1035</c:v>
                </c:pt>
                <c:pt idx="9">
                  <c:v>1049</c:v>
                </c:pt>
                <c:pt idx="10">
                  <c:v>1326</c:v>
                </c:pt>
                <c:pt idx="11">
                  <c:v>1114</c:v>
                </c:pt>
                <c:pt idx="12">
                  <c:v>1031</c:v>
                </c:pt>
              </c:numCache>
            </c:numRef>
          </c:val>
          <c:extLst>
            <c:ext xmlns:c16="http://schemas.microsoft.com/office/drawing/2014/chart" uri="{C3380CC4-5D6E-409C-BE32-E72D297353CC}">
              <c16:uniqueId val="{00000000-035A-40DB-8A63-9F21B8EEA0AA}"/>
            </c:ext>
          </c:extLst>
        </c:ser>
        <c:dLbls>
          <c:showLegendKey val="0"/>
          <c:showVal val="0"/>
          <c:showCatName val="0"/>
          <c:showSerName val="0"/>
          <c:showPercent val="0"/>
          <c:showBubbleSize val="0"/>
        </c:dLbls>
        <c:gapWidth val="150"/>
        <c:overlap val="100"/>
        <c:axId val="493464568"/>
        <c:axId val="493464992"/>
      </c:barChart>
      <c:catAx>
        <c:axId val="493464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4992"/>
        <c:crosses val="autoZero"/>
        <c:auto val="1"/>
        <c:lblAlgn val="ctr"/>
        <c:lblOffset val="100"/>
        <c:noMultiLvlLbl val="0"/>
      </c:catAx>
      <c:valAx>
        <c:axId val="493464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4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'363302'!$C$12:$C$13</c:f>
              <c:strCache>
                <c:ptCount val="2"/>
                <c:pt idx="0">
                  <c:v>Demanda máxima       (kW)</c:v>
                </c:pt>
              </c:strCache>
            </c:strRef>
          </c:tx>
          <c:invertIfNegative val="0"/>
          <c:cat>
            <c:strRef>
              <c:f>'363302'!$A$14:$A$25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'363302'!$C$14:$C$25</c:f>
              <c:numCache>
                <c:formatCode>General</c:formatCode>
                <c:ptCount val="12"/>
              </c:numCache>
            </c:numRef>
          </c:val>
          <c:extLst>
            <c:ext xmlns:c16="http://schemas.microsoft.com/office/drawing/2014/chart" uri="{C3380CC4-5D6E-409C-BE32-E72D297353CC}">
              <c16:uniqueId val="{00000000-7C2F-4EA9-9F5B-74A23A3A1BD6}"/>
            </c:ext>
          </c:extLst>
        </c:ser>
        <c:dLbls>
          <c:showLegendKey val="0"/>
          <c:showVal val="0"/>
          <c:showCatName val="0"/>
          <c:showSerName val="0"/>
          <c:showPercent val="0"/>
          <c:showBubbleSize val="0"/>
        </c:dLbls>
        <c:gapWidth val="150"/>
        <c:overlap val="100"/>
        <c:axId val="493465840"/>
        <c:axId val="493466264"/>
      </c:barChart>
      <c:catAx>
        <c:axId val="493465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6264"/>
        <c:crosses val="autoZero"/>
        <c:auto val="1"/>
        <c:lblAlgn val="ctr"/>
        <c:lblOffset val="100"/>
        <c:noMultiLvlLbl val="0"/>
      </c:catAx>
      <c:valAx>
        <c:axId val="493466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5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'363304'!$D$12:$D$13</c:f>
              <c:strCache>
                <c:ptCount val="2"/>
                <c:pt idx="0">
                  <c:v>Importe             (¢)</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'363304'!$D$14:$D$25</c:f>
              <c:numCache>
                <c:formatCode>"₡"#,##0;[Red]\-"₡"#,##0</c:formatCode>
                <c:ptCount val="12"/>
                <c:pt idx="0">
                  <c:v>53642</c:v>
                </c:pt>
                <c:pt idx="1">
                  <c:v>63724</c:v>
                </c:pt>
                <c:pt idx="2">
                  <c:v>73832</c:v>
                </c:pt>
                <c:pt idx="3" formatCode="&quot;₡&quot;#,##0">
                  <c:v>84984</c:v>
                </c:pt>
                <c:pt idx="4" formatCode="&quot;₡&quot;#,##0">
                  <c:v>90962</c:v>
                </c:pt>
                <c:pt idx="5" formatCode="&quot;₡&quot;#,##0">
                  <c:v>95442</c:v>
                </c:pt>
                <c:pt idx="6" formatCode="&quot;₡&quot;#,##0">
                  <c:v>81462</c:v>
                </c:pt>
                <c:pt idx="7" formatCode="&quot;₡&quot;#,##0">
                  <c:v>74547</c:v>
                </c:pt>
                <c:pt idx="8" formatCode="&quot;₡&quot;#,##0">
                  <c:v>75556</c:v>
                </c:pt>
                <c:pt idx="9" formatCode="&quot;₡&quot;#,##0">
                  <c:v>91092</c:v>
                </c:pt>
                <c:pt idx="10" formatCode="&quot;₡&quot;#,##0">
                  <c:v>69732</c:v>
                </c:pt>
                <c:pt idx="11" formatCode="&quot;₡&quot;#,##0">
                  <c:v>64536</c:v>
                </c:pt>
              </c:numCache>
            </c:numRef>
          </c:val>
          <c:extLst>
            <c:ext xmlns:c16="http://schemas.microsoft.com/office/drawing/2014/chart" uri="{C3380CC4-5D6E-409C-BE32-E72D297353CC}">
              <c16:uniqueId val="{00000000-227E-4BBC-AD30-6B25995324B6}"/>
            </c:ext>
          </c:extLst>
        </c:ser>
        <c:dLbls>
          <c:showLegendKey val="0"/>
          <c:showVal val="0"/>
          <c:showCatName val="0"/>
          <c:showSerName val="0"/>
          <c:showPercent val="0"/>
          <c:showBubbleSize val="0"/>
        </c:dLbls>
        <c:gapWidth val="150"/>
        <c:overlap val="100"/>
        <c:axId val="493467112"/>
        <c:axId val="493467536"/>
      </c:barChart>
      <c:catAx>
        <c:axId val="493467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7536"/>
        <c:crosses val="autoZero"/>
        <c:auto val="1"/>
        <c:lblAlgn val="ctr"/>
        <c:lblOffset val="100"/>
        <c:noMultiLvlLbl val="0"/>
      </c:catAx>
      <c:valAx>
        <c:axId val="493467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Red]\-&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7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'363304'!$G$13</c:f>
              <c:strCache>
                <c:ptCount val="1"/>
                <c:pt idx="0">
                  <c:v>Consumo de energía eléctrica por  empleado (kWh /Nº empleados)</c:v>
                </c:pt>
              </c:strCache>
            </c:strRef>
          </c:tx>
          <c:invertIfNegative val="0"/>
          <c:cat>
            <c:strRef>
              <c:f>'363304'!$A$14:$A$25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'363304'!$G$14:$G$25</c:f>
              <c:numCache>
                <c:formatCode>0.00</c:formatCode>
                <c:ptCount val="12"/>
                <c:pt idx="0">
                  <c:v>0.15922648748142726</c:v>
                </c:pt>
                <c:pt idx="1">
                  <c:v>0.17896347548399974</c:v>
                </c:pt>
                <c:pt idx="2">
                  <c:v>0.20734925598208145</c:v>
                </c:pt>
                <c:pt idx="3">
                  <c:v>0.23773091167143459</c:v>
                </c:pt>
                <c:pt idx="4">
                  <c:v>0.2521455658306167</c:v>
                </c:pt>
                <c:pt idx="5">
                  <c:v>0.26456434479852747</c:v>
                </c:pt>
                <c:pt idx="6">
                  <c:v>0.14185725947833999</c:v>
                </c:pt>
                <c:pt idx="7">
                  <c:v>0.13851156939630369</c:v>
                </c:pt>
                <c:pt idx="8">
                  <c:v>0.14038515584224401</c:v>
                </c:pt>
                <c:pt idx="9">
                  <c:v>0.17745540195120646</c:v>
                </c:pt>
                <c:pt idx="10">
                  <c:v>0.14908395005553846</c:v>
                </c:pt>
                <c:pt idx="11">
                  <c:v>0.13797625898317786</c:v>
                </c:pt>
              </c:numCache>
            </c:numRef>
          </c:val>
          <c:extLst>
            <c:ext xmlns:c16="http://schemas.microsoft.com/office/drawing/2014/chart" uri="{C3380CC4-5D6E-409C-BE32-E72D297353CC}">
              <c16:uniqueId val="{00000000-2EA8-43D4-9C69-0C7DC59FECA8}"/>
            </c:ext>
          </c:extLst>
        </c:ser>
        <c:dLbls>
          <c:showLegendKey val="0"/>
          <c:showVal val="0"/>
          <c:showCatName val="0"/>
          <c:showSerName val="0"/>
          <c:showPercent val="0"/>
          <c:showBubbleSize val="0"/>
        </c:dLbls>
        <c:gapWidth val="150"/>
        <c:overlap val="100"/>
        <c:axId val="493468384"/>
        <c:axId val="493468808"/>
      </c:barChart>
      <c:catAx>
        <c:axId val="493468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3468808"/>
        <c:crosses val="autoZero"/>
        <c:auto val="1"/>
        <c:lblAlgn val="ctr"/>
        <c:lblOffset val="100"/>
        <c:noMultiLvlLbl val="0"/>
      </c:catAx>
      <c:valAx>
        <c:axId val="493468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3468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55" l="0.70000000000000062" r="0.70000000000000062" t="0.7500000000000045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chart" Target="../charts/chart118.xml"/><Relationship Id="rId18" Type="http://schemas.openxmlformats.org/officeDocument/2006/relationships/chart" Target="../charts/chart123.xml"/><Relationship Id="rId26" Type="http://schemas.openxmlformats.org/officeDocument/2006/relationships/chart" Target="../charts/chart131.xml"/><Relationship Id="rId3" Type="http://schemas.openxmlformats.org/officeDocument/2006/relationships/chart" Target="../charts/chart108.xml"/><Relationship Id="rId21" Type="http://schemas.openxmlformats.org/officeDocument/2006/relationships/chart" Target="../charts/chart126.xml"/><Relationship Id="rId34" Type="http://schemas.openxmlformats.org/officeDocument/2006/relationships/chart" Target="../charts/chart139.xml"/><Relationship Id="rId7" Type="http://schemas.openxmlformats.org/officeDocument/2006/relationships/chart" Target="../charts/chart112.xml"/><Relationship Id="rId12" Type="http://schemas.openxmlformats.org/officeDocument/2006/relationships/chart" Target="../charts/chart117.xml"/><Relationship Id="rId17" Type="http://schemas.openxmlformats.org/officeDocument/2006/relationships/chart" Target="../charts/chart122.xml"/><Relationship Id="rId25" Type="http://schemas.openxmlformats.org/officeDocument/2006/relationships/chart" Target="../charts/chart130.xml"/><Relationship Id="rId33" Type="http://schemas.openxmlformats.org/officeDocument/2006/relationships/chart" Target="../charts/chart138.xml"/><Relationship Id="rId2" Type="http://schemas.openxmlformats.org/officeDocument/2006/relationships/chart" Target="../charts/chart107.xml"/><Relationship Id="rId16" Type="http://schemas.openxmlformats.org/officeDocument/2006/relationships/chart" Target="../charts/chart121.xml"/><Relationship Id="rId20" Type="http://schemas.openxmlformats.org/officeDocument/2006/relationships/chart" Target="../charts/chart125.xml"/><Relationship Id="rId29" Type="http://schemas.openxmlformats.org/officeDocument/2006/relationships/chart" Target="../charts/chart134.xml"/><Relationship Id="rId1" Type="http://schemas.openxmlformats.org/officeDocument/2006/relationships/chart" Target="../charts/chart106.xml"/><Relationship Id="rId6" Type="http://schemas.openxmlformats.org/officeDocument/2006/relationships/chart" Target="../charts/chart111.xml"/><Relationship Id="rId11" Type="http://schemas.openxmlformats.org/officeDocument/2006/relationships/chart" Target="../charts/chart116.xml"/><Relationship Id="rId24" Type="http://schemas.openxmlformats.org/officeDocument/2006/relationships/chart" Target="../charts/chart129.xml"/><Relationship Id="rId32" Type="http://schemas.openxmlformats.org/officeDocument/2006/relationships/chart" Target="../charts/chart137.xml"/><Relationship Id="rId5" Type="http://schemas.openxmlformats.org/officeDocument/2006/relationships/chart" Target="../charts/chart110.xml"/><Relationship Id="rId15" Type="http://schemas.openxmlformats.org/officeDocument/2006/relationships/chart" Target="../charts/chart120.xml"/><Relationship Id="rId23" Type="http://schemas.openxmlformats.org/officeDocument/2006/relationships/chart" Target="../charts/chart128.xml"/><Relationship Id="rId28" Type="http://schemas.openxmlformats.org/officeDocument/2006/relationships/chart" Target="../charts/chart133.xml"/><Relationship Id="rId10" Type="http://schemas.openxmlformats.org/officeDocument/2006/relationships/chart" Target="../charts/chart115.xml"/><Relationship Id="rId19" Type="http://schemas.openxmlformats.org/officeDocument/2006/relationships/chart" Target="../charts/chart124.xml"/><Relationship Id="rId31" Type="http://schemas.openxmlformats.org/officeDocument/2006/relationships/chart" Target="../charts/chart136.xml"/><Relationship Id="rId4" Type="http://schemas.openxmlformats.org/officeDocument/2006/relationships/chart" Target="../charts/chart109.xml"/><Relationship Id="rId9" Type="http://schemas.openxmlformats.org/officeDocument/2006/relationships/chart" Target="../charts/chart114.xml"/><Relationship Id="rId14" Type="http://schemas.openxmlformats.org/officeDocument/2006/relationships/chart" Target="../charts/chart119.xml"/><Relationship Id="rId22" Type="http://schemas.openxmlformats.org/officeDocument/2006/relationships/chart" Target="../charts/chart127.xml"/><Relationship Id="rId27" Type="http://schemas.openxmlformats.org/officeDocument/2006/relationships/chart" Target="../charts/chart132.xml"/><Relationship Id="rId30" Type="http://schemas.openxmlformats.org/officeDocument/2006/relationships/chart" Target="../charts/chart135.xml"/><Relationship Id="rId35" Type="http://schemas.openxmlformats.org/officeDocument/2006/relationships/chart" Target="../charts/chart140.xml"/><Relationship Id="rId8" Type="http://schemas.openxmlformats.org/officeDocument/2006/relationships/chart" Target="../charts/chart113.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153.xml"/><Relationship Id="rId18" Type="http://schemas.openxmlformats.org/officeDocument/2006/relationships/chart" Target="../charts/chart158.xml"/><Relationship Id="rId26" Type="http://schemas.openxmlformats.org/officeDocument/2006/relationships/chart" Target="../charts/chart166.xml"/><Relationship Id="rId39" Type="http://schemas.openxmlformats.org/officeDocument/2006/relationships/chart" Target="../charts/chart179.xml"/><Relationship Id="rId21" Type="http://schemas.openxmlformats.org/officeDocument/2006/relationships/chart" Target="../charts/chart161.xml"/><Relationship Id="rId34" Type="http://schemas.openxmlformats.org/officeDocument/2006/relationships/chart" Target="../charts/chart174.xml"/><Relationship Id="rId7" Type="http://schemas.openxmlformats.org/officeDocument/2006/relationships/chart" Target="../charts/chart147.xml"/><Relationship Id="rId12" Type="http://schemas.openxmlformats.org/officeDocument/2006/relationships/chart" Target="../charts/chart152.xml"/><Relationship Id="rId17" Type="http://schemas.openxmlformats.org/officeDocument/2006/relationships/chart" Target="../charts/chart157.xml"/><Relationship Id="rId25" Type="http://schemas.openxmlformats.org/officeDocument/2006/relationships/chart" Target="../charts/chart165.xml"/><Relationship Id="rId33" Type="http://schemas.openxmlformats.org/officeDocument/2006/relationships/chart" Target="../charts/chart173.xml"/><Relationship Id="rId38" Type="http://schemas.openxmlformats.org/officeDocument/2006/relationships/chart" Target="../charts/chart178.xml"/><Relationship Id="rId2" Type="http://schemas.openxmlformats.org/officeDocument/2006/relationships/chart" Target="../charts/chart142.xml"/><Relationship Id="rId16" Type="http://schemas.openxmlformats.org/officeDocument/2006/relationships/chart" Target="../charts/chart156.xml"/><Relationship Id="rId20" Type="http://schemas.openxmlformats.org/officeDocument/2006/relationships/chart" Target="../charts/chart160.xml"/><Relationship Id="rId29" Type="http://schemas.openxmlformats.org/officeDocument/2006/relationships/chart" Target="../charts/chart169.xml"/><Relationship Id="rId1" Type="http://schemas.openxmlformats.org/officeDocument/2006/relationships/chart" Target="../charts/chart141.xml"/><Relationship Id="rId6" Type="http://schemas.openxmlformats.org/officeDocument/2006/relationships/chart" Target="../charts/chart146.xml"/><Relationship Id="rId11" Type="http://schemas.openxmlformats.org/officeDocument/2006/relationships/chart" Target="../charts/chart151.xml"/><Relationship Id="rId24" Type="http://schemas.openxmlformats.org/officeDocument/2006/relationships/chart" Target="../charts/chart164.xml"/><Relationship Id="rId32" Type="http://schemas.openxmlformats.org/officeDocument/2006/relationships/chart" Target="../charts/chart172.xml"/><Relationship Id="rId37" Type="http://schemas.openxmlformats.org/officeDocument/2006/relationships/chart" Target="../charts/chart177.xml"/><Relationship Id="rId40" Type="http://schemas.openxmlformats.org/officeDocument/2006/relationships/chart" Target="../charts/chart180.xml"/><Relationship Id="rId5" Type="http://schemas.openxmlformats.org/officeDocument/2006/relationships/chart" Target="../charts/chart145.xml"/><Relationship Id="rId15" Type="http://schemas.openxmlformats.org/officeDocument/2006/relationships/chart" Target="../charts/chart155.xml"/><Relationship Id="rId23" Type="http://schemas.openxmlformats.org/officeDocument/2006/relationships/chart" Target="../charts/chart163.xml"/><Relationship Id="rId28" Type="http://schemas.openxmlformats.org/officeDocument/2006/relationships/chart" Target="../charts/chart168.xml"/><Relationship Id="rId36" Type="http://schemas.openxmlformats.org/officeDocument/2006/relationships/chart" Target="../charts/chart176.xml"/><Relationship Id="rId10" Type="http://schemas.openxmlformats.org/officeDocument/2006/relationships/chart" Target="../charts/chart150.xml"/><Relationship Id="rId19" Type="http://schemas.openxmlformats.org/officeDocument/2006/relationships/chart" Target="../charts/chart159.xml"/><Relationship Id="rId31" Type="http://schemas.openxmlformats.org/officeDocument/2006/relationships/chart" Target="../charts/chart171.xml"/><Relationship Id="rId4" Type="http://schemas.openxmlformats.org/officeDocument/2006/relationships/chart" Target="../charts/chart144.xml"/><Relationship Id="rId9" Type="http://schemas.openxmlformats.org/officeDocument/2006/relationships/chart" Target="../charts/chart149.xml"/><Relationship Id="rId14" Type="http://schemas.openxmlformats.org/officeDocument/2006/relationships/chart" Target="../charts/chart154.xml"/><Relationship Id="rId22" Type="http://schemas.openxmlformats.org/officeDocument/2006/relationships/chart" Target="../charts/chart162.xml"/><Relationship Id="rId27" Type="http://schemas.openxmlformats.org/officeDocument/2006/relationships/chart" Target="../charts/chart167.xml"/><Relationship Id="rId30" Type="http://schemas.openxmlformats.org/officeDocument/2006/relationships/chart" Target="../charts/chart170.xml"/><Relationship Id="rId35" Type="http://schemas.openxmlformats.org/officeDocument/2006/relationships/chart" Target="../charts/chart175.xml"/><Relationship Id="rId8" Type="http://schemas.openxmlformats.org/officeDocument/2006/relationships/chart" Target="../charts/chart148.xml"/><Relationship Id="rId3" Type="http://schemas.openxmlformats.org/officeDocument/2006/relationships/chart" Target="../charts/chart143.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21" Type="http://schemas.openxmlformats.org/officeDocument/2006/relationships/chart" Target="../charts/chart201.xml"/><Relationship Id="rId34" Type="http://schemas.openxmlformats.org/officeDocument/2006/relationships/chart" Target="../charts/chart214.xml"/><Relationship Id="rId42" Type="http://schemas.openxmlformats.org/officeDocument/2006/relationships/chart" Target="../charts/chart222.xml"/><Relationship Id="rId7" Type="http://schemas.openxmlformats.org/officeDocument/2006/relationships/chart" Target="../charts/chart187.xml"/><Relationship Id="rId2" Type="http://schemas.openxmlformats.org/officeDocument/2006/relationships/chart" Target="../charts/chart182.xml"/><Relationship Id="rId16" Type="http://schemas.openxmlformats.org/officeDocument/2006/relationships/chart" Target="../charts/chart196.xml"/><Relationship Id="rId29" Type="http://schemas.openxmlformats.org/officeDocument/2006/relationships/chart" Target="../charts/chart209.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40" Type="http://schemas.openxmlformats.org/officeDocument/2006/relationships/chart" Target="../charts/chart220.xml"/><Relationship Id="rId45" Type="http://schemas.openxmlformats.org/officeDocument/2006/relationships/chart" Target="../charts/chart225.xml"/><Relationship Id="rId5" Type="http://schemas.openxmlformats.org/officeDocument/2006/relationships/chart" Target="../charts/chart185.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10" Type="http://schemas.openxmlformats.org/officeDocument/2006/relationships/chart" Target="../charts/chart190.xml"/><Relationship Id="rId19" Type="http://schemas.openxmlformats.org/officeDocument/2006/relationships/chart" Target="../charts/chart199.xml"/><Relationship Id="rId31" Type="http://schemas.openxmlformats.org/officeDocument/2006/relationships/chart" Target="../charts/chart211.xml"/><Relationship Id="rId44" Type="http://schemas.openxmlformats.org/officeDocument/2006/relationships/chart" Target="../charts/chart224.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43" Type="http://schemas.openxmlformats.org/officeDocument/2006/relationships/chart" Target="../charts/chart223.xml"/><Relationship Id="rId8" Type="http://schemas.openxmlformats.org/officeDocument/2006/relationships/chart" Target="../charts/chart188.xml"/><Relationship Id="rId3" Type="http://schemas.openxmlformats.org/officeDocument/2006/relationships/chart" Target="../charts/chart183.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20" Type="http://schemas.openxmlformats.org/officeDocument/2006/relationships/chart" Target="../charts/chart200.xml"/><Relationship Id="rId41" Type="http://schemas.openxmlformats.org/officeDocument/2006/relationships/chart" Target="../charts/chart221.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238.xml"/><Relationship Id="rId18" Type="http://schemas.openxmlformats.org/officeDocument/2006/relationships/chart" Target="../charts/chart243.xml"/><Relationship Id="rId26" Type="http://schemas.openxmlformats.org/officeDocument/2006/relationships/chart" Target="../charts/chart251.xml"/><Relationship Id="rId39" Type="http://schemas.openxmlformats.org/officeDocument/2006/relationships/chart" Target="../charts/chart264.xml"/><Relationship Id="rId21" Type="http://schemas.openxmlformats.org/officeDocument/2006/relationships/chart" Target="../charts/chart246.xml"/><Relationship Id="rId34" Type="http://schemas.openxmlformats.org/officeDocument/2006/relationships/chart" Target="../charts/chart259.xml"/><Relationship Id="rId42" Type="http://schemas.openxmlformats.org/officeDocument/2006/relationships/chart" Target="../charts/chart267.xml"/><Relationship Id="rId47" Type="http://schemas.openxmlformats.org/officeDocument/2006/relationships/chart" Target="../charts/chart272.xml"/><Relationship Id="rId50" Type="http://schemas.openxmlformats.org/officeDocument/2006/relationships/chart" Target="../charts/chart275.xml"/><Relationship Id="rId7" Type="http://schemas.openxmlformats.org/officeDocument/2006/relationships/chart" Target="../charts/chart232.xml"/><Relationship Id="rId2" Type="http://schemas.openxmlformats.org/officeDocument/2006/relationships/chart" Target="../charts/chart227.xml"/><Relationship Id="rId16" Type="http://schemas.openxmlformats.org/officeDocument/2006/relationships/chart" Target="../charts/chart241.xml"/><Relationship Id="rId29" Type="http://schemas.openxmlformats.org/officeDocument/2006/relationships/chart" Target="../charts/chart254.xml"/><Relationship Id="rId11" Type="http://schemas.openxmlformats.org/officeDocument/2006/relationships/chart" Target="../charts/chart236.xml"/><Relationship Id="rId24" Type="http://schemas.openxmlformats.org/officeDocument/2006/relationships/chart" Target="../charts/chart249.xml"/><Relationship Id="rId32" Type="http://schemas.openxmlformats.org/officeDocument/2006/relationships/chart" Target="../charts/chart257.xml"/><Relationship Id="rId37" Type="http://schemas.openxmlformats.org/officeDocument/2006/relationships/chart" Target="../charts/chart262.xml"/><Relationship Id="rId40" Type="http://schemas.openxmlformats.org/officeDocument/2006/relationships/chart" Target="../charts/chart265.xml"/><Relationship Id="rId45" Type="http://schemas.openxmlformats.org/officeDocument/2006/relationships/chart" Target="../charts/chart270.xml"/><Relationship Id="rId5" Type="http://schemas.openxmlformats.org/officeDocument/2006/relationships/chart" Target="../charts/chart230.xml"/><Relationship Id="rId15" Type="http://schemas.openxmlformats.org/officeDocument/2006/relationships/chart" Target="../charts/chart240.xml"/><Relationship Id="rId23" Type="http://schemas.openxmlformats.org/officeDocument/2006/relationships/chart" Target="../charts/chart248.xml"/><Relationship Id="rId28" Type="http://schemas.openxmlformats.org/officeDocument/2006/relationships/chart" Target="../charts/chart253.xml"/><Relationship Id="rId36" Type="http://schemas.openxmlformats.org/officeDocument/2006/relationships/chart" Target="../charts/chart261.xml"/><Relationship Id="rId49" Type="http://schemas.openxmlformats.org/officeDocument/2006/relationships/chart" Target="../charts/chart274.xml"/><Relationship Id="rId10" Type="http://schemas.openxmlformats.org/officeDocument/2006/relationships/chart" Target="../charts/chart235.xml"/><Relationship Id="rId19" Type="http://schemas.openxmlformats.org/officeDocument/2006/relationships/chart" Target="../charts/chart244.xml"/><Relationship Id="rId31" Type="http://schemas.openxmlformats.org/officeDocument/2006/relationships/chart" Target="../charts/chart256.xml"/><Relationship Id="rId44" Type="http://schemas.openxmlformats.org/officeDocument/2006/relationships/chart" Target="../charts/chart269.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 Id="rId22" Type="http://schemas.openxmlformats.org/officeDocument/2006/relationships/chart" Target="../charts/chart247.xml"/><Relationship Id="rId27" Type="http://schemas.openxmlformats.org/officeDocument/2006/relationships/chart" Target="../charts/chart252.xml"/><Relationship Id="rId30" Type="http://schemas.openxmlformats.org/officeDocument/2006/relationships/chart" Target="../charts/chart255.xml"/><Relationship Id="rId35" Type="http://schemas.openxmlformats.org/officeDocument/2006/relationships/chart" Target="../charts/chart260.xml"/><Relationship Id="rId43" Type="http://schemas.openxmlformats.org/officeDocument/2006/relationships/chart" Target="../charts/chart268.xml"/><Relationship Id="rId48" Type="http://schemas.openxmlformats.org/officeDocument/2006/relationships/chart" Target="../charts/chart273.xml"/><Relationship Id="rId8" Type="http://schemas.openxmlformats.org/officeDocument/2006/relationships/chart" Target="../charts/chart233.xml"/><Relationship Id="rId3" Type="http://schemas.openxmlformats.org/officeDocument/2006/relationships/chart" Target="../charts/chart228.xml"/><Relationship Id="rId12" Type="http://schemas.openxmlformats.org/officeDocument/2006/relationships/chart" Target="../charts/chart237.xml"/><Relationship Id="rId17" Type="http://schemas.openxmlformats.org/officeDocument/2006/relationships/chart" Target="../charts/chart242.xml"/><Relationship Id="rId25" Type="http://schemas.openxmlformats.org/officeDocument/2006/relationships/chart" Target="../charts/chart250.xml"/><Relationship Id="rId33" Type="http://schemas.openxmlformats.org/officeDocument/2006/relationships/chart" Target="../charts/chart258.xml"/><Relationship Id="rId38" Type="http://schemas.openxmlformats.org/officeDocument/2006/relationships/chart" Target="../charts/chart263.xml"/><Relationship Id="rId46" Type="http://schemas.openxmlformats.org/officeDocument/2006/relationships/chart" Target="../charts/chart271.xml"/><Relationship Id="rId20" Type="http://schemas.openxmlformats.org/officeDocument/2006/relationships/chart" Target="../charts/chart245.xml"/><Relationship Id="rId41" Type="http://schemas.openxmlformats.org/officeDocument/2006/relationships/chart" Target="../charts/chart266.xml"/><Relationship Id="rId1" Type="http://schemas.openxmlformats.org/officeDocument/2006/relationships/chart" Target="../charts/chart226.xml"/><Relationship Id="rId6" Type="http://schemas.openxmlformats.org/officeDocument/2006/relationships/chart" Target="../charts/chart231.xml"/></Relationships>
</file>

<file path=xl/drawings/_rels/drawing14.xml.rels><?xml version="1.0" encoding="UTF-8" standalone="yes"?>
<Relationships xmlns="http://schemas.openxmlformats.org/package/2006/relationships"><Relationship Id="rId13" Type="http://schemas.openxmlformats.org/officeDocument/2006/relationships/chart" Target="../charts/chart288.xml"/><Relationship Id="rId18" Type="http://schemas.openxmlformats.org/officeDocument/2006/relationships/chart" Target="../charts/chart293.xml"/><Relationship Id="rId26" Type="http://schemas.openxmlformats.org/officeDocument/2006/relationships/chart" Target="../charts/chart301.xml"/><Relationship Id="rId39" Type="http://schemas.openxmlformats.org/officeDocument/2006/relationships/chart" Target="../charts/chart314.xml"/><Relationship Id="rId21" Type="http://schemas.openxmlformats.org/officeDocument/2006/relationships/chart" Target="../charts/chart296.xml"/><Relationship Id="rId34" Type="http://schemas.openxmlformats.org/officeDocument/2006/relationships/chart" Target="../charts/chart309.xml"/><Relationship Id="rId42" Type="http://schemas.openxmlformats.org/officeDocument/2006/relationships/chart" Target="../charts/chart317.xml"/><Relationship Id="rId47" Type="http://schemas.openxmlformats.org/officeDocument/2006/relationships/chart" Target="../charts/chart322.xml"/><Relationship Id="rId50" Type="http://schemas.openxmlformats.org/officeDocument/2006/relationships/chart" Target="../charts/chart325.xml"/><Relationship Id="rId7" Type="http://schemas.openxmlformats.org/officeDocument/2006/relationships/chart" Target="../charts/chart282.xml"/><Relationship Id="rId2" Type="http://schemas.openxmlformats.org/officeDocument/2006/relationships/chart" Target="../charts/chart277.xml"/><Relationship Id="rId16" Type="http://schemas.openxmlformats.org/officeDocument/2006/relationships/chart" Target="../charts/chart291.xml"/><Relationship Id="rId29" Type="http://schemas.openxmlformats.org/officeDocument/2006/relationships/chart" Target="../charts/chart304.xml"/><Relationship Id="rId11" Type="http://schemas.openxmlformats.org/officeDocument/2006/relationships/chart" Target="../charts/chart286.xml"/><Relationship Id="rId24" Type="http://schemas.openxmlformats.org/officeDocument/2006/relationships/chart" Target="../charts/chart299.xml"/><Relationship Id="rId32" Type="http://schemas.openxmlformats.org/officeDocument/2006/relationships/chart" Target="../charts/chart307.xml"/><Relationship Id="rId37" Type="http://schemas.openxmlformats.org/officeDocument/2006/relationships/chart" Target="../charts/chart312.xml"/><Relationship Id="rId40" Type="http://schemas.openxmlformats.org/officeDocument/2006/relationships/chart" Target="../charts/chart315.xml"/><Relationship Id="rId45" Type="http://schemas.openxmlformats.org/officeDocument/2006/relationships/chart" Target="../charts/chart320.xml"/><Relationship Id="rId5" Type="http://schemas.openxmlformats.org/officeDocument/2006/relationships/chart" Target="../charts/chart280.xml"/><Relationship Id="rId15" Type="http://schemas.openxmlformats.org/officeDocument/2006/relationships/chart" Target="../charts/chart290.xml"/><Relationship Id="rId23" Type="http://schemas.openxmlformats.org/officeDocument/2006/relationships/chart" Target="../charts/chart298.xml"/><Relationship Id="rId28" Type="http://schemas.openxmlformats.org/officeDocument/2006/relationships/chart" Target="../charts/chart303.xml"/><Relationship Id="rId36" Type="http://schemas.openxmlformats.org/officeDocument/2006/relationships/chart" Target="../charts/chart311.xml"/><Relationship Id="rId49" Type="http://schemas.openxmlformats.org/officeDocument/2006/relationships/chart" Target="../charts/chart324.xml"/><Relationship Id="rId10" Type="http://schemas.openxmlformats.org/officeDocument/2006/relationships/chart" Target="../charts/chart285.xml"/><Relationship Id="rId19" Type="http://schemas.openxmlformats.org/officeDocument/2006/relationships/chart" Target="../charts/chart294.xml"/><Relationship Id="rId31" Type="http://schemas.openxmlformats.org/officeDocument/2006/relationships/chart" Target="../charts/chart306.xml"/><Relationship Id="rId44" Type="http://schemas.openxmlformats.org/officeDocument/2006/relationships/chart" Target="../charts/chart319.xml"/><Relationship Id="rId4" Type="http://schemas.openxmlformats.org/officeDocument/2006/relationships/chart" Target="../charts/chart279.xml"/><Relationship Id="rId9" Type="http://schemas.openxmlformats.org/officeDocument/2006/relationships/chart" Target="../charts/chart284.xml"/><Relationship Id="rId14" Type="http://schemas.openxmlformats.org/officeDocument/2006/relationships/chart" Target="../charts/chart289.xml"/><Relationship Id="rId22" Type="http://schemas.openxmlformats.org/officeDocument/2006/relationships/chart" Target="../charts/chart297.xml"/><Relationship Id="rId27" Type="http://schemas.openxmlformats.org/officeDocument/2006/relationships/chart" Target="../charts/chart302.xml"/><Relationship Id="rId30" Type="http://schemas.openxmlformats.org/officeDocument/2006/relationships/chart" Target="../charts/chart305.xml"/><Relationship Id="rId35" Type="http://schemas.openxmlformats.org/officeDocument/2006/relationships/chart" Target="../charts/chart310.xml"/><Relationship Id="rId43" Type="http://schemas.openxmlformats.org/officeDocument/2006/relationships/chart" Target="../charts/chart318.xml"/><Relationship Id="rId48" Type="http://schemas.openxmlformats.org/officeDocument/2006/relationships/chart" Target="../charts/chart323.xml"/><Relationship Id="rId8" Type="http://schemas.openxmlformats.org/officeDocument/2006/relationships/chart" Target="../charts/chart283.xml"/><Relationship Id="rId3" Type="http://schemas.openxmlformats.org/officeDocument/2006/relationships/chart" Target="../charts/chart278.xml"/><Relationship Id="rId12" Type="http://schemas.openxmlformats.org/officeDocument/2006/relationships/chart" Target="../charts/chart287.xml"/><Relationship Id="rId17" Type="http://schemas.openxmlformats.org/officeDocument/2006/relationships/chart" Target="../charts/chart292.xml"/><Relationship Id="rId25" Type="http://schemas.openxmlformats.org/officeDocument/2006/relationships/chart" Target="../charts/chart300.xml"/><Relationship Id="rId33" Type="http://schemas.openxmlformats.org/officeDocument/2006/relationships/chart" Target="../charts/chart308.xml"/><Relationship Id="rId38" Type="http://schemas.openxmlformats.org/officeDocument/2006/relationships/chart" Target="../charts/chart313.xml"/><Relationship Id="rId46" Type="http://schemas.openxmlformats.org/officeDocument/2006/relationships/chart" Target="../charts/chart321.xml"/><Relationship Id="rId20" Type="http://schemas.openxmlformats.org/officeDocument/2006/relationships/chart" Target="../charts/chart295.xml"/><Relationship Id="rId41" Type="http://schemas.openxmlformats.org/officeDocument/2006/relationships/chart" Target="../charts/chart316.xml"/><Relationship Id="rId1" Type="http://schemas.openxmlformats.org/officeDocument/2006/relationships/chart" Target="../charts/chart276.xml"/><Relationship Id="rId6" Type="http://schemas.openxmlformats.org/officeDocument/2006/relationships/chart" Target="../charts/chart281.xml"/></Relationships>
</file>

<file path=xl/drawings/_rels/drawing15.xml.rels><?xml version="1.0" encoding="UTF-8" standalone="yes"?>
<Relationships xmlns="http://schemas.openxmlformats.org/package/2006/relationships"><Relationship Id="rId13" Type="http://schemas.openxmlformats.org/officeDocument/2006/relationships/chart" Target="../charts/chart338.xml"/><Relationship Id="rId18" Type="http://schemas.openxmlformats.org/officeDocument/2006/relationships/chart" Target="../charts/chart343.xml"/><Relationship Id="rId26" Type="http://schemas.openxmlformats.org/officeDocument/2006/relationships/chart" Target="../charts/chart351.xml"/><Relationship Id="rId39" Type="http://schemas.openxmlformats.org/officeDocument/2006/relationships/chart" Target="../charts/chart364.xml"/><Relationship Id="rId21" Type="http://schemas.openxmlformats.org/officeDocument/2006/relationships/chart" Target="../charts/chart346.xml"/><Relationship Id="rId34" Type="http://schemas.openxmlformats.org/officeDocument/2006/relationships/chart" Target="../charts/chart359.xml"/><Relationship Id="rId42" Type="http://schemas.openxmlformats.org/officeDocument/2006/relationships/chart" Target="../charts/chart367.xml"/><Relationship Id="rId47" Type="http://schemas.openxmlformats.org/officeDocument/2006/relationships/chart" Target="../charts/chart372.xml"/><Relationship Id="rId50" Type="http://schemas.openxmlformats.org/officeDocument/2006/relationships/chart" Target="../charts/chart375.xml"/><Relationship Id="rId7" Type="http://schemas.openxmlformats.org/officeDocument/2006/relationships/chart" Target="../charts/chart332.xml"/><Relationship Id="rId2" Type="http://schemas.openxmlformats.org/officeDocument/2006/relationships/chart" Target="../charts/chart327.xml"/><Relationship Id="rId16" Type="http://schemas.openxmlformats.org/officeDocument/2006/relationships/chart" Target="../charts/chart341.xml"/><Relationship Id="rId29" Type="http://schemas.openxmlformats.org/officeDocument/2006/relationships/chart" Target="../charts/chart354.xml"/><Relationship Id="rId11" Type="http://schemas.openxmlformats.org/officeDocument/2006/relationships/chart" Target="../charts/chart336.xml"/><Relationship Id="rId24" Type="http://schemas.openxmlformats.org/officeDocument/2006/relationships/chart" Target="../charts/chart349.xml"/><Relationship Id="rId32" Type="http://schemas.openxmlformats.org/officeDocument/2006/relationships/chart" Target="../charts/chart357.xml"/><Relationship Id="rId37" Type="http://schemas.openxmlformats.org/officeDocument/2006/relationships/chart" Target="../charts/chart362.xml"/><Relationship Id="rId40" Type="http://schemas.openxmlformats.org/officeDocument/2006/relationships/chart" Target="../charts/chart365.xml"/><Relationship Id="rId45" Type="http://schemas.openxmlformats.org/officeDocument/2006/relationships/chart" Target="../charts/chart370.xml"/><Relationship Id="rId5" Type="http://schemas.openxmlformats.org/officeDocument/2006/relationships/chart" Target="../charts/chart330.xml"/><Relationship Id="rId15" Type="http://schemas.openxmlformats.org/officeDocument/2006/relationships/chart" Target="../charts/chart340.xml"/><Relationship Id="rId23" Type="http://schemas.openxmlformats.org/officeDocument/2006/relationships/chart" Target="../charts/chart348.xml"/><Relationship Id="rId28" Type="http://schemas.openxmlformats.org/officeDocument/2006/relationships/chart" Target="../charts/chart353.xml"/><Relationship Id="rId36" Type="http://schemas.openxmlformats.org/officeDocument/2006/relationships/chart" Target="../charts/chart361.xml"/><Relationship Id="rId49" Type="http://schemas.openxmlformats.org/officeDocument/2006/relationships/chart" Target="../charts/chart374.xml"/><Relationship Id="rId10" Type="http://schemas.openxmlformats.org/officeDocument/2006/relationships/chart" Target="../charts/chart335.xml"/><Relationship Id="rId19" Type="http://schemas.openxmlformats.org/officeDocument/2006/relationships/chart" Target="../charts/chart344.xml"/><Relationship Id="rId31" Type="http://schemas.openxmlformats.org/officeDocument/2006/relationships/chart" Target="../charts/chart356.xml"/><Relationship Id="rId44" Type="http://schemas.openxmlformats.org/officeDocument/2006/relationships/chart" Target="../charts/chart369.xml"/><Relationship Id="rId4" Type="http://schemas.openxmlformats.org/officeDocument/2006/relationships/chart" Target="../charts/chart329.xml"/><Relationship Id="rId9" Type="http://schemas.openxmlformats.org/officeDocument/2006/relationships/chart" Target="../charts/chart334.xml"/><Relationship Id="rId14" Type="http://schemas.openxmlformats.org/officeDocument/2006/relationships/chart" Target="../charts/chart339.xml"/><Relationship Id="rId22" Type="http://schemas.openxmlformats.org/officeDocument/2006/relationships/chart" Target="../charts/chart347.xml"/><Relationship Id="rId27" Type="http://schemas.openxmlformats.org/officeDocument/2006/relationships/chart" Target="../charts/chart352.xml"/><Relationship Id="rId30" Type="http://schemas.openxmlformats.org/officeDocument/2006/relationships/chart" Target="../charts/chart355.xml"/><Relationship Id="rId35" Type="http://schemas.openxmlformats.org/officeDocument/2006/relationships/chart" Target="../charts/chart360.xml"/><Relationship Id="rId43" Type="http://schemas.openxmlformats.org/officeDocument/2006/relationships/chart" Target="../charts/chart368.xml"/><Relationship Id="rId48" Type="http://schemas.openxmlformats.org/officeDocument/2006/relationships/chart" Target="../charts/chart373.xml"/><Relationship Id="rId8" Type="http://schemas.openxmlformats.org/officeDocument/2006/relationships/chart" Target="../charts/chart333.xml"/><Relationship Id="rId3" Type="http://schemas.openxmlformats.org/officeDocument/2006/relationships/chart" Target="../charts/chart328.xml"/><Relationship Id="rId12" Type="http://schemas.openxmlformats.org/officeDocument/2006/relationships/chart" Target="../charts/chart337.xml"/><Relationship Id="rId17" Type="http://schemas.openxmlformats.org/officeDocument/2006/relationships/chart" Target="../charts/chart342.xml"/><Relationship Id="rId25" Type="http://schemas.openxmlformats.org/officeDocument/2006/relationships/chart" Target="../charts/chart350.xml"/><Relationship Id="rId33" Type="http://schemas.openxmlformats.org/officeDocument/2006/relationships/chart" Target="../charts/chart358.xml"/><Relationship Id="rId38" Type="http://schemas.openxmlformats.org/officeDocument/2006/relationships/chart" Target="../charts/chart363.xml"/><Relationship Id="rId46" Type="http://schemas.openxmlformats.org/officeDocument/2006/relationships/chart" Target="../charts/chart371.xml"/><Relationship Id="rId20" Type="http://schemas.openxmlformats.org/officeDocument/2006/relationships/chart" Target="../charts/chart345.xml"/><Relationship Id="rId41" Type="http://schemas.openxmlformats.org/officeDocument/2006/relationships/chart" Target="../charts/chart366.xml"/><Relationship Id="rId1" Type="http://schemas.openxmlformats.org/officeDocument/2006/relationships/chart" Target="../charts/chart326.xml"/><Relationship Id="rId6" Type="http://schemas.openxmlformats.org/officeDocument/2006/relationships/chart" Target="../charts/chart331.xml"/></Relationships>
</file>

<file path=xl/drawings/_rels/drawing16.xml.rels><?xml version="1.0" encoding="UTF-8" standalone="yes"?>
<Relationships xmlns="http://schemas.openxmlformats.org/package/2006/relationships"><Relationship Id="rId13" Type="http://schemas.openxmlformats.org/officeDocument/2006/relationships/chart" Target="../charts/chart388.xml"/><Relationship Id="rId18" Type="http://schemas.openxmlformats.org/officeDocument/2006/relationships/chart" Target="../charts/chart393.xml"/><Relationship Id="rId26" Type="http://schemas.openxmlformats.org/officeDocument/2006/relationships/chart" Target="../charts/chart401.xml"/><Relationship Id="rId39" Type="http://schemas.openxmlformats.org/officeDocument/2006/relationships/chart" Target="../charts/chart414.xml"/><Relationship Id="rId21" Type="http://schemas.openxmlformats.org/officeDocument/2006/relationships/chart" Target="../charts/chart396.xml"/><Relationship Id="rId34" Type="http://schemas.openxmlformats.org/officeDocument/2006/relationships/chart" Target="../charts/chart409.xml"/><Relationship Id="rId42" Type="http://schemas.openxmlformats.org/officeDocument/2006/relationships/chart" Target="../charts/chart417.xml"/><Relationship Id="rId47" Type="http://schemas.openxmlformats.org/officeDocument/2006/relationships/chart" Target="../charts/chart422.xml"/><Relationship Id="rId50" Type="http://schemas.openxmlformats.org/officeDocument/2006/relationships/chart" Target="../charts/chart425.xml"/><Relationship Id="rId7" Type="http://schemas.openxmlformats.org/officeDocument/2006/relationships/chart" Target="../charts/chart382.xml"/><Relationship Id="rId2" Type="http://schemas.openxmlformats.org/officeDocument/2006/relationships/chart" Target="../charts/chart377.xml"/><Relationship Id="rId16" Type="http://schemas.openxmlformats.org/officeDocument/2006/relationships/chart" Target="../charts/chart391.xml"/><Relationship Id="rId29" Type="http://schemas.openxmlformats.org/officeDocument/2006/relationships/chart" Target="../charts/chart404.xml"/><Relationship Id="rId11" Type="http://schemas.openxmlformats.org/officeDocument/2006/relationships/chart" Target="../charts/chart386.xml"/><Relationship Id="rId24" Type="http://schemas.openxmlformats.org/officeDocument/2006/relationships/chart" Target="../charts/chart399.xml"/><Relationship Id="rId32" Type="http://schemas.openxmlformats.org/officeDocument/2006/relationships/chart" Target="../charts/chart407.xml"/><Relationship Id="rId37" Type="http://schemas.openxmlformats.org/officeDocument/2006/relationships/chart" Target="../charts/chart412.xml"/><Relationship Id="rId40" Type="http://schemas.openxmlformats.org/officeDocument/2006/relationships/chart" Target="../charts/chart415.xml"/><Relationship Id="rId45" Type="http://schemas.openxmlformats.org/officeDocument/2006/relationships/chart" Target="../charts/chart420.xml"/><Relationship Id="rId5" Type="http://schemas.openxmlformats.org/officeDocument/2006/relationships/chart" Target="../charts/chart380.xml"/><Relationship Id="rId15" Type="http://schemas.openxmlformats.org/officeDocument/2006/relationships/chart" Target="../charts/chart390.xml"/><Relationship Id="rId23" Type="http://schemas.openxmlformats.org/officeDocument/2006/relationships/chart" Target="../charts/chart398.xml"/><Relationship Id="rId28" Type="http://schemas.openxmlformats.org/officeDocument/2006/relationships/chart" Target="../charts/chart403.xml"/><Relationship Id="rId36" Type="http://schemas.openxmlformats.org/officeDocument/2006/relationships/chart" Target="../charts/chart411.xml"/><Relationship Id="rId49" Type="http://schemas.openxmlformats.org/officeDocument/2006/relationships/chart" Target="../charts/chart424.xml"/><Relationship Id="rId10" Type="http://schemas.openxmlformats.org/officeDocument/2006/relationships/chart" Target="../charts/chart385.xml"/><Relationship Id="rId19" Type="http://schemas.openxmlformats.org/officeDocument/2006/relationships/chart" Target="../charts/chart394.xml"/><Relationship Id="rId31" Type="http://schemas.openxmlformats.org/officeDocument/2006/relationships/chart" Target="../charts/chart406.xml"/><Relationship Id="rId44" Type="http://schemas.openxmlformats.org/officeDocument/2006/relationships/chart" Target="../charts/chart419.xml"/><Relationship Id="rId4" Type="http://schemas.openxmlformats.org/officeDocument/2006/relationships/chart" Target="../charts/chart379.xml"/><Relationship Id="rId9" Type="http://schemas.openxmlformats.org/officeDocument/2006/relationships/chart" Target="../charts/chart384.xml"/><Relationship Id="rId14" Type="http://schemas.openxmlformats.org/officeDocument/2006/relationships/chart" Target="../charts/chart389.xml"/><Relationship Id="rId22" Type="http://schemas.openxmlformats.org/officeDocument/2006/relationships/chart" Target="../charts/chart397.xml"/><Relationship Id="rId27" Type="http://schemas.openxmlformats.org/officeDocument/2006/relationships/chart" Target="../charts/chart402.xml"/><Relationship Id="rId30" Type="http://schemas.openxmlformats.org/officeDocument/2006/relationships/chart" Target="../charts/chart405.xml"/><Relationship Id="rId35" Type="http://schemas.openxmlformats.org/officeDocument/2006/relationships/chart" Target="../charts/chart410.xml"/><Relationship Id="rId43" Type="http://schemas.openxmlformats.org/officeDocument/2006/relationships/chart" Target="../charts/chart418.xml"/><Relationship Id="rId48" Type="http://schemas.openxmlformats.org/officeDocument/2006/relationships/chart" Target="../charts/chart423.xml"/><Relationship Id="rId8" Type="http://schemas.openxmlformats.org/officeDocument/2006/relationships/chart" Target="../charts/chart383.xml"/><Relationship Id="rId3" Type="http://schemas.openxmlformats.org/officeDocument/2006/relationships/chart" Target="../charts/chart378.xml"/><Relationship Id="rId12" Type="http://schemas.openxmlformats.org/officeDocument/2006/relationships/chart" Target="../charts/chart387.xml"/><Relationship Id="rId17" Type="http://schemas.openxmlformats.org/officeDocument/2006/relationships/chart" Target="../charts/chart392.xml"/><Relationship Id="rId25" Type="http://schemas.openxmlformats.org/officeDocument/2006/relationships/chart" Target="../charts/chart400.xml"/><Relationship Id="rId33" Type="http://schemas.openxmlformats.org/officeDocument/2006/relationships/chart" Target="../charts/chart408.xml"/><Relationship Id="rId38" Type="http://schemas.openxmlformats.org/officeDocument/2006/relationships/chart" Target="../charts/chart413.xml"/><Relationship Id="rId46" Type="http://schemas.openxmlformats.org/officeDocument/2006/relationships/chart" Target="../charts/chart421.xml"/><Relationship Id="rId20" Type="http://schemas.openxmlformats.org/officeDocument/2006/relationships/chart" Target="../charts/chart395.xml"/><Relationship Id="rId41" Type="http://schemas.openxmlformats.org/officeDocument/2006/relationships/chart" Target="../charts/chart416.xml"/><Relationship Id="rId1" Type="http://schemas.openxmlformats.org/officeDocument/2006/relationships/chart" Target="../charts/chart376.xml"/><Relationship Id="rId6" Type="http://schemas.openxmlformats.org/officeDocument/2006/relationships/chart" Target="../charts/chart381.xml"/></Relationships>
</file>

<file path=xl/drawings/_rels/drawing17.xml.rels><?xml version="1.0" encoding="UTF-8" standalone="yes"?>
<Relationships xmlns="http://schemas.openxmlformats.org/package/2006/relationships"><Relationship Id="rId13" Type="http://schemas.openxmlformats.org/officeDocument/2006/relationships/chart" Target="../charts/chart438.xml"/><Relationship Id="rId18" Type="http://schemas.openxmlformats.org/officeDocument/2006/relationships/chart" Target="../charts/chart443.xml"/><Relationship Id="rId26" Type="http://schemas.openxmlformats.org/officeDocument/2006/relationships/chart" Target="../charts/chart451.xml"/><Relationship Id="rId39" Type="http://schemas.openxmlformats.org/officeDocument/2006/relationships/chart" Target="../charts/chart464.xml"/><Relationship Id="rId21" Type="http://schemas.openxmlformats.org/officeDocument/2006/relationships/chart" Target="../charts/chart446.xml"/><Relationship Id="rId34" Type="http://schemas.openxmlformats.org/officeDocument/2006/relationships/chart" Target="../charts/chart459.xml"/><Relationship Id="rId42" Type="http://schemas.openxmlformats.org/officeDocument/2006/relationships/chart" Target="../charts/chart467.xml"/><Relationship Id="rId47" Type="http://schemas.openxmlformats.org/officeDocument/2006/relationships/chart" Target="../charts/chart472.xml"/><Relationship Id="rId50" Type="http://schemas.openxmlformats.org/officeDocument/2006/relationships/chart" Target="../charts/chart475.xml"/><Relationship Id="rId7" Type="http://schemas.openxmlformats.org/officeDocument/2006/relationships/chart" Target="../charts/chart432.xml"/><Relationship Id="rId2" Type="http://schemas.openxmlformats.org/officeDocument/2006/relationships/chart" Target="../charts/chart427.xml"/><Relationship Id="rId16" Type="http://schemas.openxmlformats.org/officeDocument/2006/relationships/chart" Target="../charts/chart441.xml"/><Relationship Id="rId29" Type="http://schemas.openxmlformats.org/officeDocument/2006/relationships/chart" Target="../charts/chart454.xml"/><Relationship Id="rId11" Type="http://schemas.openxmlformats.org/officeDocument/2006/relationships/chart" Target="../charts/chart436.xml"/><Relationship Id="rId24" Type="http://schemas.openxmlformats.org/officeDocument/2006/relationships/chart" Target="../charts/chart449.xml"/><Relationship Id="rId32" Type="http://schemas.openxmlformats.org/officeDocument/2006/relationships/chart" Target="../charts/chart457.xml"/><Relationship Id="rId37" Type="http://schemas.openxmlformats.org/officeDocument/2006/relationships/chart" Target="../charts/chart462.xml"/><Relationship Id="rId40" Type="http://schemas.openxmlformats.org/officeDocument/2006/relationships/chart" Target="../charts/chart465.xml"/><Relationship Id="rId45" Type="http://schemas.openxmlformats.org/officeDocument/2006/relationships/chart" Target="../charts/chart470.xml"/><Relationship Id="rId5" Type="http://schemas.openxmlformats.org/officeDocument/2006/relationships/chart" Target="../charts/chart430.xml"/><Relationship Id="rId15" Type="http://schemas.openxmlformats.org/officeDocument/2006/relationships/chart" Target="../charts/chart440.xml"/><Relationship Id="rId23" Type="http://schemas.openxmlformats.org/officeDocument/2006/relationships/chart" Target="../charts/chart448.xml"/><Relationship Id="rId28" Type="http://schemas.openxmlformats.org/officeDocument/2006/relationships/chart" Target="../charts/chart453.xml"/><Relationship Id="rId36" Type="http://schemas.openxmlformats.org/officeDocument/2006/relationships/chart" Target="../charts/chart461.xml"/><Relationship Id="rId49" Type="http://schemas.openxmlformats.org/officeDocument/2006/relationships/chart" Target="../charts/chart474.xml"/><Relationship Id="rId10" Type="http://schemas.openxmlformats.org/officeDocument/2006/relationships/chart" Target="../charts/chart435.xml"/><Relationship Id="rId19" Type="http://schemas.openxmlformats.org/officeDocument/2006/relationships/chart" Target="../charts/chart444.xml"/><Relationship Id="rId31" Type="http://schemas.openxmlformats.org/officeDocument/2006/relationships/chart" Target="../charts/chart456.xml"/><Relationship Id="rId44" Type="http://schemas.openxmlformats.org/officeDocument/2006/relationships/chart" Target="../charts/chart469.xml"/><Relationship Id="rId4" Type="http://schemas.openxmlformats.org/officeDocument/2006/relationships/chart" Target="../charts/chart429.xml"/><Relationship Id="rId9" Type="http://schemas.openxmlformats.org/officeDocument/2006/relationships/chart" Target="../charts/chart434.xml"/><Relationship Id="rId14" Type="http://schemas.openxmlformats.org/officeDocument/2006/relationships/chart" Target="../charts/chart439.xml"/><Relationship Id="rId22" Type="http://schemas.openxmlformats.org/officeDocument/2006/relationships/chart" Target="../charts/chart447.xml"/><Relationship Id="rId27" Type="http://schemas.openxmlformats.org/officeDocument/2006/relationships/chart" Target="../charts/chart452.xml"/><Relationship Id="rId30" Type="http://schemas.openxmlformats.org/officeDocument/2006/relationships/chart" Target="../charts/chart455.xml"/><Relationship Id="rId35" Type="http://schemas.openxmlformats.org/officeDocument/2006/relationships/chart" Target="../charts/chart460.xml"/><Relationship Id="rId43" Type="http://schemas.openxmlformats.org/officeDocument/2006/relationships/chart" Target="../charts/chart468.xml"/><Relationship Id="rId48" Type="http://schemas.openxmlformats.org/officeDocument/2006/relationships/chart" Target="../charts/chart473.xml"/><Relationship Id="rId8" Type="http://schemas.openxmlformats.org/officeDocument/2006/relationships/chart" Target="../charts/chart433.xml"/><Relationship Id="rId3" Type="http://schemas.openxmlformats.org/officeDocument/2006/relationships/chart" Target="../charts/chart428.xml"/><Relationship Id="rId12" Type="http://schemas.openxmlformats.org/officeDocument/2006/relationships/chart" Target="../charts/chart437.xml"/><Relationship Id="rId17" Type="http://schemas.openxmlformats.org/officeDocument/2006/relationships/chart" Target="../charts/chart442.xml"/><Relationship Id="rId25" Type="http://schemas.openxmlformats.org/officeDocument/2006/relationships/chart" Target="../charts/chart450.xml"/><Relationship Id="rId33" Type="http://schemas.openxmlformats.org/officeDocument/2006/relationships/chart" Target="../charts/chart458.xml"/><Relationship Id="rId38" Type="http://schemas.openxmlformats.org/officeDocument/2006/relationships/chart" Target="../charts/chart463.xml"/><Relationship Id="rId46" Type="http://schemas.openxmlformats.org/officeDocument/2006/relationships/chart" Target="../charts/chart471.xml"/><Relationship Id="rId20" Type="http://schemas.openxmlformats.org/officeDocument/2006/relationships/chart" Target="../charts/chart445.xml"/><Relationship Id="rId41" Type="http://schemas.openxmlformats.org/officeDocument/2006/relationships/chart" Target="../charts/chart466.xml"/><Relationship Id="rId1" Type="http://schemas.openxmlformats.org/officeDocument/2006/relationships/chart" Target="../charts/chart426.xml"/><Relationship Id="rId6" Type="http://schemas.openxmlformats.org/officeDocument/2006/relationships/chart" Target="../charts/chart43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78.xml"/><Relationship Id="rId2" Type="http://schemas.openxmlformats.org/officeDocument/2006/relationships/chart" Target="../charts/chart477.xml"/><Relationship Id="rId1" Type="http://schemas.openxmlformats.org/officeDocument/2006/relationships/chart" Target="../charts/chart476.xml"/><Relationship Id="rId5" Type="http://schemas.openxmlformats.org/officeDocument/2006/relationships/chart" Target="../charts/chart480.xml"/><Relationship Id="rId4" Type="http://schemas.openxmlformats.org/officeDocument/2006/relationships/chart" Target="../charts/chart47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83.xml"/><Relationship Id="rId2" Type="http://schemas.openxmlformats.org/officeDocument/2006/relationships/chart" Target="../charts/chart482.xml"/><Relationship Id="rId1" Type="http://schemas.openxmlformats.org/officeDocument/2006/relationships/chart" Target="../charts/chart481.xml"/><Relationship Id="rId5" Type="http://schemas.openxmlformats.org/officeDocument/2006/relationships/chart" Target="../charts/chart485.xml"/><Relationship Id="rId4" Type="http://schemas.openxmlformats.org/officeDocument/2006/relationships/chart" Target="../charts/chart484.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 Type="http://schemas.openxmlformats.org/officeDocument/2006/relationships/chart" Target="../charts/chart32.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18" Type="http://schemas.openxmlformats.org/officeDocument/2006/relationships/chart" Target="../charts/chart68.xml"/><Relationship Id="rId3" Type="http://schemas.openxmlformats.org/officeDocument/2006/relationships/chart" Target="../charts/chart53.xml"/><Relationship Id="rId21" Type="http://schemas.openxmlformats.org/officeDocument/2006/relationships/chart" Target="../charts/chart71.xml"/><Relationship Id="rId7" Type="http://schemas.openxmlformats.org/officeDocument/2006/relationships/chart" Target="../charts/chart57.xml"/><Relationship Id="rId12" Type="http://schemas.openxmlformats.org/officeDocument/2006/relationships/chart" Target="../charts/chart62.xml"/><Relationship Id="rId17" Type="http://schemas.openxmlformats.org/officeDocument/2006/relationships/chart" Target="../charts/chart67.xml"/><Relationship Id="rId25" Type="http://schemas.openxmlformats.org/officeDocument/2006/relationships/chart" Target="../charts/chart75.xml"/><Relationship Id="rId2" Type="http://schemas.openxmlformats.org/officeDocument/2006/relationships/chart" Target="../charts/chart52.xml"/><Relationship Id="rId16" Type="http://schemas.openxmlformats.org/officeDocument/2006/relationships/chart" Target="../charts/chart66.xml"/><Relationship Id="rId20" Type="http://schemas.openxmlformats.org/officeDocument/2006/relationships/chart" Target="../charts/chart70.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24" Type="http://schemas.openxmlformats.org/officeDocument/2006/relationships/chart" Target="../charts/chart74.xml"/><Relationship Id="rId5" Type="http://schemas.openxmlformats.org/officeDocument/2006/relationships/chart" Target="../charts/chart55.xml"/><Relationship Id="rId15" Type="http://schemas.openxmlformats.org/officeDocument/2006/relationships/chart" Target="../charts/chart65.xml"/><Relationship Id="rId23" Type="http://schemas.openxmlformats.org/officeDocument/2006/relationships/chart" Target="../charts/chart73.xml"/><Relationship Id="rId10" Type="http://schemas.openxmlformats.org/officeDocument/2006/relationships/chart" Target="../charts/chart60.xml"/><Relationship Id="rId19" Type="http://schemas.openxmlformats.org/officeDocument/2006/relationships/chart" Target="../charts/chart69.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 Id="rId22" Type="http://schemas.openxmlformats.org/officeDocument/2006/relationships/chart" Target="../charts/chart7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18" Type="http://schemas.openxmlformats.org/officeDocument/2006/relationships/chart" Target="../charts/chart93.xml"/><Relationship Id="rId26" Type="http://schemas.openxmlformats.org/officeDocument/2006/relationships/chart" Target="../charts/chart101.xml"/><Relationship Id="rId3" Type="http://schemas.openxmlformats.org/officeDocument/2006/relationships/chart" Target="../charts/chart78.xml"/><Relationship Id="rId21" Type="http://schemas.openxmlformats.org/officeDocument/2006/relationships/chart" Target="../charts/chart96.xml"/><Relationship Id="rId7" Type="http://schemas.openxmlformats.org/officeDocument/2006/relationships/chart" Target="../charts/chart82.xml"/><Relationship Id="rId12" Type="http://schemas.openxmlformats.org/officeDocument/2006/relationships/chart" Target="../charts/chart87.xml"/><Relationship Id="rId17" Type="http://schemas.openxmlformats.org/officeDocument/2006/relationships/chart" Target="../charts/chart92.xml"/><Relationship Id="rId25" Type="http://schemas.openxmlformats.org/officeDocument/2006/relationships/chart" Target="../charts/chart100.xml"/><Relationship Id="rId2" Type="http://schemas.openxmlformats.org/officeDocument/2006/relationships/chart" Target="../charts/chart77.xml"/><Relationship Id="rId16" Type="http://schemas.openxmlformats.org/officeDocument/2006/relationships/chart" Target="../charts/chart91.xml"/><Relationship Id="rId20" Type="http://schemas.openxmlformats.org/officeDocument/2006/relationships/chart" Target="../charts/chart95.xml"/><Relationship Id="rId29" Type="http://schemas.openxmlformats.org/officeDocument/2006/relationships/chart" Target="../charts/chart104.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24" Type="http://schemas.openxmlformats.org/officeDocument/2006/relationships/chart" Target="../charts/chart99.xml"/><Relationship Id="rId5" Type="http://schemas.openxmlformats.org/officeDocument/2006/relationships/chart" Target="../charts/chart80.xml"/><Relationship Id="rId15" Type="http://schemas.openxmlformats.org/officeDocument/2006/relationships/chart" Target="../charts/chart90.xml"/><Relationship Id="rId23" Type="http://schemas.openxmlformats.org/officeDocument/2006/relationships/chart" Target="../charts/chart98.xml"/><Relationship Id="rId28" Type="http://schemas.openxmlformats.org/officeDocument/2006/relationships/chart" Target="../charts/chart103.xml"/><Relationship Id="rId10" Type="http://schemas.openxmlformats.org/officeDocument/2006/relationships/chart" Target="../charts/chart85.xml"/><Relationship Id="rId19" Type="http://schemas.openxmlformats.org/officeDocument/2006/relationships/chart" Target="../charts/chart94.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 Id="rId22" Type="http://schemas.openxmlformats.org/officeDocument/2006/relationships/chart" Target="../charts/chart97.xml"/><Relationship Id="rId27" Type="http://schemas.openxmlformats.org/officeDocument/2006/relationships/chart" Target="../charts/chart102.xml"/><Relationship Id="rId30"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43</xdr:row>
      <xdr:rowOff>0</xdr:rowOff>
    </xdr:from>
    <xdr:to>
      <xdr:col>9</xdr:col>
      <xdr:colOff>864870</xdr:colOff>
      <xdr:row>68</xdr:row>
      <xdr:rowOff>123825</xdr:rowOff>
    </xdr:to>
    <xdr:pic>
      <xdr:nvPicPr>
        <xdr:cNvPr id="19" name="Picture 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39566850"/>
          <a:ext cx="8199120" cy="5124450"/>
        </a:xfrm>
        <a:prstGeom prst="rect">
          <a:avLst/>
        </a:prstGeom>
        <a:noFill/>
        <a:ln w="1">
          <a:noFill/>
          <a:miter lim="800000"/>
          <a:headEnd/>
          <a:tailEnd type="none" w="med" len="med"/>
        </a:ln>
        <a:effectLst/>
      </xdr:spPr>
    </xdr:pic>
    <xdr:clientData/>
  </xdr:twoCellAnchor>
  <xdr:twoCellAnchor>
    <xdr:from>
      <xdr:col>3</xdr:col>
      <xdr:colOff>923925</xdr:colOff>
      <xdr:row>53</xdr:row>
      <xdr:rowOff>114300</xdr:rowOff>
    </xdr:from>
    <xdr:to>
      <xdr:col>6</xdr:col>
      <xdr:colOff>866775</xdr:colOff>
      <xdr:row>55</xdr:row>
      <xdr:rowOff>19050</xdr:rowOff>
    </xdr:to>
    <xdr:sp macro="" textlink="">
      <xdr:nvSpPr>
        <xdr:cNvPr id="17" name="16 Rectángulo redondeado">
          <a:extLst>
            <a:ext uri="{FF2B5EF4-FFF2-40B4-BE49-F238E27FC236}">
              <a16:creationId xmlns:a16="http://schemas.microsoft.com/office/drawing/2014/main" id="{00000000-0008-0000-0000-000011000000}"/>
            </a:ext>
          </a:extLst>
        </xdr:cNvPr>
        <xdr:cNvSpPr/>
      </xdr:nvSpPr>
      <xdr:spPr>
        <a:xfrm>
          <a:off x="3133725" y="41681400"/>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1</xdr:colOff>
      <xdr:row>71</xdr:row>
      <xdr:rowOff>0</xdr:rowOff>
    </xdr:from>
    <xdr:to>
      <xdr:col>9</xdr:col>
      <xdr:colOff>781051</xdr:colOff>
      <xdr:row>96</xdr:row>
      <xdr:rowOff>71437</xdr:rowOff>
    </xdr:to>
    <xdr:pic>
      <xdr:nvPicPr>
        <xdr:cNvPr id="6763521" name="Picture 1">
          <a:extLst>
            <a:ext uri="{FF2B5EF4-FFF2-40B4-BE49-F238E27FC236}">
              <a16:creationId xmlns:a16="http://schemas.microsoft.com/office/drawing/2014/main" id="{00000000-0008-0000-0000-0000013467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1" y="27317700"/>
          <a:ext cx="8115300" cy="5072062"/>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A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A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A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A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A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B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a16="http://schemas.microsoft.com/office/drawing/2014/main" id="{00000000-0008-0000-0B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B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B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33540605-84FB-4836-A0E5-03781278D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BEDB4269-CACA-4D9B-BA37-EE4320F4D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21A15ACC-8B1C-4B1C-BAD3-4966620DB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1A5453E9-B5B6-479A-BD00-11601D1EE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EDFF086D-8B5C-4499-9275-6427C8A36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7" name="2 Gráfico">
          <a:extLst>
            <a:ext uri="{FF2B5EF4-FFF2-40B4-BE49-F238E27FC236}">
              <a16:creationId xmlns:a16="http://schemas.microsoft.com/office/drawing/2014/main" id="{BB2E7961-F7A5-4729-B3E8-81F1CFBE0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8" name="8 Gráfico">
          <a:extLst>
            <a:ext uri="{FF2B5EF4-FFF2-40B4-BE49-F238E27FC236}">
              <a16:creationId xmlns:a16="http://schemas.microsoft.com/office/drawing/2014/main" id="{BFEC215C-DF48-49FB-827A-23BEE6F05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9" name="9 Gráfico">
          <a:extLst>
            <a:ext uri="{FF2B5EF4-FFF2-40B4-BE49-F238E27FC236}">
              <a16:creationId xmlns:a16="http://schemas.microsoft.com/office/drawing/2014/main" id="{8A00716F-92B8-4BD6-87CA-FA5C40D9A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0" name="10 Gráfico">
          <a:extLst>
            <a:ext uri="{FF2B5EF4-FFF2-40B4-BE49-F238E27FC236}">
              <a16:creationId xmlns:a16="http://schemas.microsoft.com/office/drawing/2014/main" id="{A5E9B272-AA94-4D29-A9B1-446AEE2C9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1" name="11 Gráfico">
          <a:extLst>
            <a:ext uri="{FF2B5EF4-FFF2-40B4-BE49-F238E27FC236}">
              <a16:creationId xmlns:a16="http://schemas.microsoft.com/office/drawing/2014/main" id="{90F18A8A-5A47-4576-A74C-BD9308E40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2" name="2 Gráfico">
          <a:extLst>
            <a:ext uri="{FF2B5EF4-FFF2-40B4-BE49-F238E27FC236}">
              <a16:creationId xmlns:a16="http://schemas.microsoft.com/office/drawing/2014/main" id="{9F96802C-F2A0-4CC4-BAE5-E437C11DE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3" name="14 Gráfico">
          <a:extLst>
            <a:ext uri="{FF2B5EF4-FFF2-40B4-BE49-F238E27FC236}">
              <a16:creationId xmlns:a16="http://schemas.microsoft.com/office/drawing/2014/main" id="{BB97989C-FB5E-42A6-811F-22812B885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4" name="15 Gráfico">
          <a:extLst>
            <a:ext uri="{FF2B5EF4-FFF2-40B4-BE49-F238E27FC236}">
              <a16:creationId xmlns:a16="http://schemas.microsoft.com/office/drawing/2014/main" id="{07854BDB-EF93-4EB6-ACC9-E43B16ADD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5" name="16 Gráfico">
          <a:extLst>
            <a:ext uri="{FF2B5EF4-FFF2-40B4-BE49-F238E27FC236}">
              <a16:creationId xmlns:a16="http://schemas.microsoft.com/office/drawing/2014/main" id="{8D71524F-9835-45B9-979C-F4E45C8EB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6" name="17 Gráfico">
          <a:extLst>
            <a:ext uri="{FF2B5EF4-FFF2-40B4-BE49-F238E27FC236}">
              <a16:creationId xmlns:a16="http://schemas.microsoft.com/office/drawing/2014/main" id="{7B3516E7-7C01-467F-AEC4-9BA5744B2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7" name="2 Gráfico">
          <a:extLst>
            <a:ext uri="{FF2B5EF4-FFF2-40B4-BE49-F238E27FC236}">
              <a16:creationId xmlns:a16="http://schemas.microsoft.com/office/drawing/2014/main" id="{F8C15A99-00B5-4C82-BED1-7A5FE6F84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8" name="20 Gráfico">
          <a:extLst>
            <a:ext uri="{FF2B5EF4-FFF2-40B4-BE49-F238E27FC236}">
              <a16:creationId xmlns:a16="http://schemas.microsoft.com/office/drawing/2014/main" id="{B5AEF62D-B810-49C1-8DF4-82C03A898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9" name="21 Gráfico">
          <a:extLst>
            <a:ext uri="{FF2B5EF4-FFF2-40B4-BE49-F238E27FC236}">
              <a16:creationId xmlns:a16="http://schemas.microsoft.com/office/drawing/2014/main" id="{F608B7C1-823B-4379-BCC1-F7FC90303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0" name="22 Gráfico">
          <a:extLst>
            <a:ext uri="{FF2B5EF4-FFF2-40B4-BE49-F238E27FC236}">
              <a16:creationId xmlns:a16="http://schemas.microsoft.com/office/drawing/2014/main" id="{30EDEE87-F741-4F93-97DA-E78FFD4F6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1" name="23 Gráfico">
          <a:extLst>
            <a:ext uri="{FF2B5EF4-FFF2-40B4-BE49-F238E27FC236}">
              <a16:creationId xmlns:a16="http://schemas.microsoft.com/office/drawing/2014/main" id="{BF1B30B0-7C68-415D-9F0F-FED65AAC31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2" name="2 Gráfico">
          <a:extLst>
            <a:ext uri="{FF2B5EF4-FFF2-40B4-BE49-F238E27FC236}">
              <a16:creationId xmlns:a16="http://schemas.microsoft.com/office/drawing/2014/main" id="{067EE4CE-BB8C-43B2-A4F4-181934912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3" name="26 Gráfico">
          <a:extLst>
            <a:ext uri="{FF2B5EF4-FFF2-40B4-BE49-F238E27FC236}">
              <a16:creationId xmlns:a16="http://schemas.microsoft.com/office/drawing/2014/main" id="{BD7AB6D5-E435-44BC-9CE6-F69FA789D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4" name="27 Gráfico">
          <a:extLst>
            <a:ext uri="{FF2B5EF4-FFF2-40B4-BE49-F238E27FC236}">
              <a16:creationId xmlns:a16="http://schemas.microsoft.com/office/drawing/2014/main" id="{FFDBEF86-AEEA-42E0-A62D-BECE22A33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5" name="28 Gráfico">
          <a:extLst>
            <a:ext uri="{FF2B5EF4-FFF2-40B4-BE49-F238E27FC236}">
              <a16:creationId xmlns:a16="http://schemas.microsoft.com/office/drawing/2014/main" id="{5992FFEF-FA2E-4CA6-AD4A-97FF19774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6" name="29 Gráfico">
          <a:extLst>
            <a:ext uri="{FF2B5EF4-FFF2-40B4-BE49-F238E27FC236}">
              <a16:creationId xmlns:a16="http://schemas.microsoft.com/office/drawing/2014/main" id="{627A4079-7830-4609-85FB-1CA36B3C3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7" name="2 Gráfico">
          <a:extLst>
            <a:ext uri="{FF2B5EF4-FFF2-40B4-BE49-F238E27FC236}">
              <a16:creationId xmlns:a16="http://schemas.microsoft.com/office/drawing/2014/main" id="{111D8F73-9970-48FF-8DD8-6AFE44248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8" name="32 Gráfico">
          <a:extLst>
            <a:ext uri="{FF2B5EF4-FFF2-40B4-BE49-F238E27FC236}">
              <a16:creationId xmlns:a16="http://schemas.microsoft.com/office/drawing/2014/main" id="{84038AB9-BD3E-4C3D-A99B-07F9F5E667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9" name="33 Gráfico">
          <a:extLst>
            <a:ext uri="{FF2B5EF4-FFF2-40B4-BE49-F238E27FC236}">
              <a16:creationId xmlns:a16="http://schemas.microsoft.com/office/drawing/2014/main" id="{B5BEBB69-00C6-477C-B76E-84D153B0E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0" name="34 Gráfico">
          <a:extLst>
            <a:ext uri="{FF2B5EF4-FFF2-40B4-BE49-F238E27FC236}">
              <a16:creationId xmlns:a16="http://schemas.microsoft.com/office/drawing/2014/main" id="{A5D48323-1053-4AC4-A3D3-F0D5A0265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1" name="35 Gráfico">
          <a:extLst>
            <a:ext uri="{FF2B5EF4-FFF2-40B4-BE49-F238E27FC236}">
              <a16:creationId xmlns:a16="http://schemas.microsoft.com/office/drawing/2014/main" id="{80BB064D-6D87-41FE-A446-78FAB9B234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B65B8D38-F1E6-4044-854C-DC6F40E0B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8 Gráfico">
          <a:extLst>
            <a:ext uri="{FF2B5EF4-FFF2-40B4-BE49-F238E27FC236}">
              <a16:creationId xmlns:a16="http://schemas.microsoft.com/office/drawing/2014/main" id="{66B5C87B-80D7-474B-829A-DECAF7A50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9 Gráfico">
          <a:extLst>
            <a:ext uri="{FF2B5EF4-FFF2-40B4-BE49-F238E27FC236}">
              <a16:creationId xmlns:a16="http://schemas.microsoft.com/office/drawing/2014/main" id="{A4AD527F-3632-4C4B-92BF-6176EE00B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40 Gráfico">
          <a:extLst>
            <a:ext uri="{FF2B5EF4-FFF2-40B4-BE49-F238E27FC236}">
              <a16:creationId xmlns:a16="http://schemas.microsoft.com/office/drawing/2014/main" id="{F5CA29A5-00B3-4071-8921-C5210C3C4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41 Gráfico">
          <a:extLst>
            <a:ext uri="{FF2B5EF4-FFF2-40B4-BE49-F238E27FC236}">
              <a16:creationId xmlns:a16="http://schemas.microsoft.com/office/drawing/2014/main" id="{4E2135E1-EFB3-401E-9617-8FED84936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7" name="2 Gráfico">
          <a:extLst>
            <a:ext uri="{FF2B5EF4-FFF2-40B4-BE49-F238E27FC236}">
              <a16:creationId xmlns:a16="http://schemas.microsoft.com/office/drawing/2014/main" id="{190EAD15-9E2A-4C63-A52E-F85AD5EB12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8" name="44 Gráfico">
          <a:extLst>
            <a:ext uri="{FF2B5EF4-FFF2-40B4-BE49-F238E27FC236}">
              <a16:creationId xmlns:a16="http://schemas.microsoft.com/office/drawing/2014/main" id="{05FB76F1-EA96-4767-B128-552479ED4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9" name="45 Gráfico">
          <a:extLst>
            <a:ext uri="{FF2B5EF4-FFF2-40B4-BE49-F238E27FC236}">
              <a16:creationId xmlns:a16="http://schemas.microsoft.com/office/drawing/2014/main" id="{45328A15-3D04-4EB5-B304-778049D38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0" name="46 Gráfico">
          <a:extLst>
            <a:ext uri="{FF2B5EF4-FFF2-40B4-BE49-F238E27FC236}">
              <a16:creationId xmlns:a16="http://schemas.microsoft.com/office/drawing/2014/main" id="{CD6C7B76-05B5-48AB-BF54-9B413C5D8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1" name="47 Gráfico">
          <a:extLst>
            <a:ext uri="{FF2B5EF4-FFF2-40B4-BE49-F238E27FC236}">
              <a16:creationId xmlns:a16="http://schemas.microsoft.com/office/drawing/2014/main" id="{103BC4D4-11DD-4B7E-A42A-500711DE5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2" name="2 Gráfico">
          <a:extLst>
            <a:ext uri="{FF2B5EF4-FFF2-40B4-BE49-F238E27FC236}">
              <a16:creationId xmlns:a16="http://schemas.microsoft.com/office/drawing/2014/main" id="{0FCECAA2-DCF4-4AF6-A81E-5D1BEBDA5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3" name="50 Gráfico">
          <a:extLst>
            <a:ext uri="{FF2B5EF4-FFF2-40B4-BE49-F238E27FC236}">
              <a16:creationId xmlns:a16="http://schemas.microsoft.com/office/drawing/2014/main" id="{482B986F-8F23-4CB7-9473-A869C8470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4" name="51 Gráfico">
          <a:extLst>
            <a:ext uri="{FF2B5EF4-FFF2-40B4-BE49-F238E27FC236}">
              <a16:creationId xmlns:a16="http://schemas.microsoft.com/office/drawing/2014/main" id="{688DC791-455D-481B-AD30-3E75566AA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5" name="52 Gráfico">
          <a:extLst>
            <a:ext uri="{FF2B5EF4-FFF2-40B4-BE49-F238E27FC236}">
              <a16:creationId xmlns:a16="http://schemas.microsoft.com/office/drawing/2014/main" id="{BBEDF510-F8AC-4679-B942-E6DB83FAD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6" name="53 Gráfico">
          <a:extLst>
            <a:ext uri="{FF2B5EF4-FFF2-40B4-BE49-F238E27FC236}">
              <a16:creationId xmlns:a16="http://schemas.microsoft.com/office/drawing/2014/main" id="{17321EDD-2C01-49C3-93C3-395BEE626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7" name="2 Gráfico">
          <a:extLst>
            <a:ext uri="{FF2B5EF4-FFF2-40B4-BE49-F238E27FC236}">
              <a16:creationId xmlns:a16="http://schemas.microsoft.com/office/drawing/2014/main" id="{E331DF0C-8361-4B10-AA99-B5160D752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8" name="56 Gráfico">
          <a:extLst>
            <a:ext uri="{FF2B5EF4-FFF2-40B4-BE49-F238E27FC236}">
              <a16:creationId xmlns:a16="http://schemas.microsoft.com/office/drawing/2014/main" id="{A2A10D42-F332-4175-AEF4-89AF22C3D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9" name="57 Gráfico">
          <a:extLst>
            <a:ext uri="{FF2B5EF4-FFF2-40B4-BE49-F238E27FC236}">
              <a16:creationId xmlns:a16="http://schemas.microsoft.com/office/drawing/2014/main" id="{B5655C8D-2BE7-4E8E-83FF-9F6CE8841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0" name="58 Gráfico">
          <a:extLst>
            <a:ext uri="{FF2B5EF4-FFF2-40B4-BE49-F238E27FC236}">
              <a16:creationId xmlns:a16="http://schemas.microsoft.com/office/drawing/2014/main" id="{59E10AE9-33E3-4CED-BC31-DA4219596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1" name="59 Gráfico">
          <a:extLst>
            <a:ext uri="{FF2B5EF4-FFF2-40B4-BE49-F238E27FC236}">
              <a16:creationId xmlns:a16="http://schemas.microsoft.com/office/drawing/2014/main" id="{EC97B33B-7806-46C6-A6DD-774D6BBA1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C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a16="http://schemas.microsoft.com/office/drawing/2014/main"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6" name="2 Gráfico">
          <a:extLst>
            <a:ext uri="{FF2B5EF4-FFF2-40B4-BE49-F238E27FC236}">
              <a16:creationId xmlns:a16="http://schemas.microsoft.com/office/drawing/2014/main" id="{00000000-0008-0000-0C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7" name="56 Gráfico">
          <a:extLst>
            <a:ext uri="{FF2B5EF4-FFF2-40B4-BE49-F238E27FC236}">
              <a16:creationId xmlns:a16="http://schemas.microsoft.com/office/drawing/2014/main" id="{00000000-0008-0000-0C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8" name="57 Gráfico">
          <a:extLst>
            <a:ext uri="{FF2B5EF4-FFF2-40B4-BE49-F238E27FC236}">
              <a16:creationId xmlns:a16="http://schemas.microsoft.com/office/drawing/2014/main"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9" name="58 Gráfico">
          <a:extLst>
            <a:ext uri="{FF2B5EF4-FFF2-40B4-BE49-F238E27FC236}">
              <a16:creationId xmlns:a16="http://schemas.microsoft.com/office/drawing/2014/main" id="{00000000-0008-0000-0C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0" name="59 Gráfico">
          <a:extLst>
            <a:ext uri="{FF2B5EF4-FFF2-40B4-BE49-F238E27FC236}">
              <a16:creationId xmlns:a16="http://schemas.microsoft.com/office/drawing/2014/main" id="{00000000-0008-0000-0C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8C9B81D2-E586-42BD-AA25-A8A5F99D3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8B3AA249-00D3-4DD7-99A4-DDF132CFB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D12FAEF0-8492-47E1-8172-B5008369B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C85E5D34-F817-43CC-8B10-CF73C78B7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2DAF19A5-326A-4696-8363-5CA5FFC71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7" name="2 Gráfico">
          <a:extLst>
            <a:ext uri="{FF2B5EF4-FFF2-40B4-BE49-F238E27FC236}">
              <a16:creationId xmlns:a16="http://schemas.microsoft.com/office/drawing/2014/main" id="{D0E9D0BE-10A6-4EB7-8FB1-5336BE84C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8" name="8 Gráfico">
          <a:extLst>
            <a:ext uri="{FF2B5EF4-FFF2-40B4-BE49-F238E27FC236}">
              <a16:creationId xmlns:a16="http://schemas.microsoft.com/office/drawing/2014/main" id="{5F1DC1BE-92ED-4933-ADA3-F5499A786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9" name="9 Gráfico">
          <a:extLst>
            <a:ext uri="{FF2B5EF4-FFF2-40B4-BE49-F238E27FC236}">
              <a16:creationId xmlns:a16="http://schemas.microsoft.com/office/drawing/2014/main" id="{99F0DA65-45D3-424E-A7DD-33E1BE829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0" name="10 Gráfico">
          <a:extLst>
            <a:ext uri="{FF2B5EF4-FFF2-40B4-BE49-F238E27FC236}">
              <a16:creationId xmlns:a16="http://schemas.microsoft.com/office/drawing/2014/main" id="{E237F62A-7E02-457E-9BE6-19D8B4DAD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1" name="11 Gráfico">
          <a:extLst>
            <a:ext uri="{FF2B5EF4-FFF2-40B4-BE49-F238E27FC236}">
              <a16:creationId xmlns:a16="http://schemas.microsoft.com/office/drawing/2014/main" id="{4B11044F-CE16-4EF5-994B-7437B6FF1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2" name="2 Gráfico">
          <a:extLst>
            <a:ext uri="{FF2B5EF4-FFF2-40B4-BE49-F238E27FC236}">
              <a16:creationId xmlns:a16="http://schemas.microsoft.com/office/drawing/2014/main" id="{4C981055-FAD9-4507-8BAC-C1305894C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3" name="14 Gráfico">
          <a:extLst>
            <a:ext uri="{FF2B5EF4-FFF2-40B4-BE49-F238E27FC236}">
              <a16:creationId xmlns:a16="http://schemas.microsoft.com/office/drawing/2014/main" id="{82D69635-2672-43EF-9703-8345E28C6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4" name="15 Gráfico">
          <a:extLst>
            <a:ext uri="{FF2B5EF4-FFF2-40B4-BE49-F238E27FC236}">
              <a16:creationId xmlns:a16="http://schemas.microsoft.com/office/drawing/2014/main" id="{347D1F62-365C-4A21-8ECC-B4F313A9F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5" name="16 Gráfico">
          <a:extLst>
            <a:ext uri="{FF2B5EF4-FFF2-40B4-BE49-F238E27FC236}">
              <a16:creationId xmlns:a16="http://schemas.microsoft.com/office/drawing/2014/main" id="{A035990F-E057-4ABC-9C89-CC0461EDE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6" name="17 Gráfico">
          <a:extLst>
            <a:ext uri="{FF2B5EF4-FFF2-40B4-BE49-F238E27FC236}">
              <a16:creationId xmlns:a16="http://schemas.microsoft.com/office/drawing/2014/main" id="{89966EBA-ABDC-4C2B-A8D0-91858C305F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7" name="2 Gráfico">
          <a:extLst>
            <a:ext uri="{FF2B5EF4-FFF2-40B4-BE49-F238E27FC236}">
              <a16:creationId xmlns:a16="http://schemas.microsoft.com/office/drawing/2014/main" id="{AB771212-A29C-4917-921E-CF66ACF6F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8" name="20 Gráfico">
          <a:extLst>
            <a:ext uri="{FF2B5EF4-FFF2-40B4-BE49-F238E27FC236}">
              <a16:creationId xmlns:a16="http://schemas.microsoft.com/office/drawing/2014/main" id="{DDFBE421-6C16-439F-949F-B435A0D3FE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9" name="21 Gráfico">
          <a:extLst>
            <a:ext uri="{FF2B5EF4-FFF2-40B4-BE49-F238E27FC236}">
              <a16:creationId xmlns:a16="http://schemas.microsoft.com/office/drawing/2014/main" id="{7104F74F-412C-4A57-8B5E-FBF4F33AD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0" name="22 Gráfico">
          <a:extLst>
            <a:ext uri="{FF2B5EF4-FFF2-40B4-BE49-F238E27FC236}">
              <a16:creationId xmlns:a16="http://schemas.microsoft.com/office/drawing/2014/main" id="{7D962A98-3E5C-425D-AE25-C2C9ED072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1" name="23 Gráfico">
          <a:extLst>
            <a:ext uri="{FF2B5EF4-FFF2-40B4-BE49-F238E27FC236}">
              <a16:creationId xmlns:a16="http://schemas.microsoft.com/office/drawing/2014/main" id="{B45E078B-80BC-4A41-A349-C347905C8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2" name="2 Gráfico">
          <a:extLst>
            <a:ext uri="{FF2B5EF4-FFF2-40B4-BE49-F238E27FC236}">
              <a16:creationId xmlns:a16="http://schemas.microsoft.com/office/drawing/2014/main" id="{379C0800-BF9B-4E57-AB42-9D17B0231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3" name="26 Gráfico">
          <a:extLst>
            <a:ext uri="{FF2B5EF4-FFF2-40B4-BE49-F238E27FC236}">
              <a16:creationId xmlns:a16="http://schemas.microsoft.com/office/drawing/2014/main" id="{BD0A89B0-8CE5-4054-BAAF-CF6421CD1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4" name="27 Gráfico">
          <a:extLst>
            <a:ext uri="{FF2B5EF4-FFF2-40B4-BE49-F238E27FC236}">
              <a16:creationId xmlns:a16="http://schemas.microsoft.com/office/drawing/2014/main" id="{9139944A-B4DE-49BB-9E7E-073EA84E6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5" name="28 Gráfico">
          <a:extLst>
            <a:ext uri="{FF2B5EF4-FFF2-40B4-BE49-F238E27FC236}">
              <a16:creationId xmlns:a16="http://schemas.microsoft.com/office/drawing/2014/main" id="{6C54CAF3-0779-479D-A5AF-65EF592DC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6" name="29 Gráfico">
          <a:extLst>
            <a:ext uri="{FF2B5EF4-FFF2-40B4-BE49-F238E27FC236}">
              <a16:creationId xmlns:a16="http://schemas.microsoft.com/office/drawing/2014/main" id="{386CE3E8-09CD-4A88-A49B-0B0C9103B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7" name="2 Gráfico">
          <a:extLst>
            <a:ext uri="{FF2B5EF4-FFF2-40B4-BE49-F238E27FC236}">
              <a16:creationId xmlns:a16="http://schemas.microsoft.com/office/drawing/2014/main" id="{4875C4E8-C102-4A4B-8BB3-0185E7EA5F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8" name="32 Gráfico">
          <a:extLst>
            <a:ext uri="{FF2B5EF4-FFF2-40B4-BE49-F238E27FC236}">
              <a16:creationId xmlns:a16="http://schemas.microsoft.com/office/drawing/2014/main" id="{F8E835E7-1759-45A0-9187-D4D73F5C6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9" name="33 Gráfico">
          <a:extLst>
            <a:ext uri="{FF2B5EF4-FFF2-40B4-BE49-F238E27FC236}">
              <a16:creationId xmlns:a16="http://schemas.microsoft.com/office/drawing/2014/main" id="{56F4A38B-72C7-4831-9623-2335C3B16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0" name="34 Gráfico">
          <a:extLst>
            <a:ext uri="{FF2B5EF4-FFF2-40B4-BE49-F238E27FC236}">
              <a16:creationId xmlns:a16="http://schemas.microsoft.com/office/drawing/2014/main" id="{F7C5518F-A575-4439-93A5-A03CC8878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1" name="35 Gráfico">
          <a:extLst>
            <a:ext uri="{FF2B5EF4-FFF2-40B4-BE49-F238E27FC236}">
              <a16:creationId xmlns:a16="http://schemas.microsoft.com/office/drawing/2014/main" id="{9B61FEC2-1B32-4E7A-8F01-FC336AEAB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E6B7C769-91D2-4C1A-893E-51C910E713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8 Gráfico">
          <a:extLst>
            <a:ext uri="{FF2B5EF4-FFF2-40B4-BE49-F238E27FC236}">
              <a16:creationId xmlns:a16="http://schemas.microsoft.com/office/drawing/2014/main" id="{5AE0454C-6B1F-413A-B229-24CF17C55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9 Gráfico">
          <a:extLst>
            <a:ext uri="{FF2B5EF4-FFF2-40B4-BE49-F238E27FC236}">
              <a16:creationId xmlns:a16="http://schemas.microsoft.com/office/drawing/2014/main" id="{EBEBC624-570E-4060-B4C2-18B12B49AD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40 Gráfico">
          <a:extLst>
            <a:ext uri="{FF2B5EF4-FFF2-40B4-BE49-F238E27FC236}">
              <a16:creationId xmlns:a16="http://schemas.microsoft.com/office/drawing/2014/main" id="{6372B81B-0B5A-4187-B559-AE68731B0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41 Gráfico">
          <a:extLst>
            <a:ext uri="{FF2B5EF4-FFF2-40B4-BE49-F238E27FC236}">
              <a16:creationId xmlns:a16="http://schemas.microsoft.com/office/drawing/2014/main" id="{40BC5928-E6AE-487E-898C-88C03BCD9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7" name="2 Gráfico">
          <a:extLst>
            <a:ext uri="{FF2B5EF4-FFF2-40B4-BE49-F238E27FC236}">
              <a16:creationId xmlns:a16="http://schemas.microsoft.com/office/drawing/2014/main" id="{51A57CBA-A03A-4F28-9B43-EB0997FB0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8" name="44 Gráfico">
          <a:extLst>
            <a:ext uri="{FF2B5EF4-FFF2-40B4-BE49-F238E27FC236}">
              <a16:creationId xmlns:a16="http://schemas.microsoft.com/office/drawing/2014/main" id="{F28EF994-4716-42C1-9453-D21369C20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9" name="45 Gráfico">
          <a:extLst>
            <a:ext uri="{FF2B5EF4-FFF2-40B4-BE49-F238E27FC236}">
              <a16:creationId xmlns:a16="http://schemas.microsoft.com/office/drawing/2014/main" id="{B25D2034-EC40-4E04-829B-BA4C57CA2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0" name="46 Gráfico">
          <a:extLst>
            <a:ext uri="{FF2B5EF4-FFF2-40B4-BE49-F238E27FC236}">
              <a16:creationId xmlns:a16="http://schemas.microsoft.com/office/drawing/2014/main" id="{842B0DE9-8BC1-4CE9-A687-77F7C7C594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1" name="47 Gráfico">
          <a:extLst>
            <a:ext uri="{FF2B5EF4-FFF2-40B4-BE49-F238E27FC236}">
              <a16:creationId xmlns:a16="http://schemas.microsoft.com/office/drawing/2014/main" id="{0D2AE849-4937-49A6-AAB9-3A609ACF44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2" name="2 Gráfico">
          <a:extLst>
            <a:ext uri="{FF2B5EF4-FFF2-40B4-BE49-F238E27FC236}">
              <a16:creationId xmlns:a16="http://schemas.microsoft.com/office/drawing/2014/main" id="{4AF35D9F-47A1-47B2-B33A-5C74BAA2B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3" name="50 Gráfico">
          <a:extLst>
            <a:ext uri="{FF2B5EF4-FFF2-40B4-BE49-F238E27FC236}">
              <a16:creationId xmlns:a16="http://schemas.microsoft.com/office/drawing/2014/main" id="{FDA7B5F4-428F-40AD-9138-2BFD881517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4" name="51 Gráfico">
          <a:extLst>
            <a:ext uri="{FF2B5EF4-FFF2-40B4-BE49-F238E27FC236}">
              <a16:creationId xmlns:a16="http://schemas.microsoft.com/office/drawing/2014/main" id="{7D53AFAC-2C55-4B77-AC23-E64014A82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5" name="52 Gráfico">
          <a:extLst>
            <a:ext uri="{FF2B5EF4-FFF2-40B4-BE49-F238E27FC236}">
              <a16:creationId xmlns:a16="http://schemas.microsoft.com/office/drawing/2014/main" id="{7262ED98-2D7D-4210-B830-8C400D0EA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6" name="53 Gráfico">
          <a:extLst>
            <a:ext uri="{FF2B5EF4-FFF2-40B4-BE49-F238E27FC236}">
              <a16:creationId xmlns:a16="http://schemas.microsoft.com/office/drawing/2014/main" id="{6FDB720E-5846-49FE-BFAD-5830F3333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7" name="2 Gráfico">
          <a:extLst>
            <a:ext uri="{FF2B5EF4-FFF2-40B4-BE49-F238E27FC236}">
              <a16:creationId xmlns:a16="http://schemas.microsoft.com/office/drawing/2014/main" id="{29686813-DBD1-486A-8875-E74B09376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8" name="56 Gráfico">
          <a:extLst>
            <a:ext uri="{FF2B5EF4-FFF2-40B4-BE49-F238E27FC236}">
              <a16:creationId xmlns:a16="http://schemas.microsoft.com/office/drawing/2014/main" id="{2F9EBBC7-85CF-4518-BAA7-E462B9811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9" name="57 Gráfico">
          <a:extLst>
            <a:ext uri="{FF2B5EF4-FFF2-40B4-BE49-F238E27FC236}">
              <a16:creationId xmlns:a16="http://schemas.microsoft.com/office/drawing/2014/main" id="{F14EDF59-4C1B-46D0-BBC6-CEB8A795A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0" name="58 Gráfico">
          <a:extLst>
            <a:ext uri="{FF2B5EF4-FFF2-40B4-BE49-F238E27FC236}">
              <a16:creationId xmlns:a16="http://schemas.microsoft.com/office/drawing/2014/main" id="{8296EE00-4B5F-401C-89BB-F0F805212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1" name="59 Gráfico">
          <a:extLst>
            <a:ext uri="{FF2B5EF4-FFF2-40B4-BE49-F238E27FC236}">
              <a16:creationId xmlns:a16="http://schemas.microsoft.com/office/drawing/2014/main" id="{508F9F68-183F-4882-AA3B-6FE973E58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4B88F3C4-3FBA-4386-9254-E2B2041EAD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BA6CC91C-0F70-467C-A033-E0EC4A39D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2DB93174-D450-46EB-912A-CE82FFB06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3E43FF6E-0DDE-4699-BCE7-C711EDC62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D9C50542-227C-451D-A046-AE61BEE112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7" name="2 Gráfico">
          <a:extLst>
            <a:ext uri="{FF2B5EF4-FFF2-40B4-BE49-F238E27FC236}">
              <a16:creationId xmlns:a16="http://schemas.microsoft.com/office/drawing/2014/main" id="{88C17948-898F-4DC7-9777-8D81C9C341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8" name="8 Gráfico">
          <a:extLst>
            <a:ext uri="{FF2B5EF4-FFF2-40B4-BE49-F238E27FC236}">
              <a16:creationId xmlns:a16="http://schemas.microsoft.com/office/drawing/2014/main" id="{E95AEAF0-45F3-4F25-B019-CD836988E1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9" name="9 Gráfico">
          <a:extLst>
            <a:ext uri="{FF2B5EF4-FFF2-40B4-BE49-F238E27FC236}">
              <a16:creationId xmlns:a16="http://schemas.microsoft.com/office/drawing/2014/main" id="{D73CBC7F-E278-4BCE-A741-6595D8FF6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0" name="10 Gráfico">
          <a:extLst>
            <a:ext uri="{FF2B5EF4-FFF2-40B4-BE49-F238E27FC236}">
              <a16:creationId xmlns:a16="http://schemas.microsoft.com/office/drawing/2014/main" id="{288B324E-2220-45F2-B761-9D257CFDF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1" name="11 Gráfico">
          <a:extLst>
            <a:ext uri="{FF2B5EF4-FFF2-40B4-BE49-F238E27FC236}">
              <a16:creationId xmlns:a16="http://schemas.microsoft.com/office/drawing/2014/main" id="{241889FD-EF42-4202-82DE-D8EA82F18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2" name="2 Gráfico">
          <a:extLst>
            <a:ext uri="{FF2B5EF4-FFF2-40B4-BE49-F238E27FC236}">
              <a16:creationId xmlns:a16="http://schemas.microsoft.com/office/drawing/2014/main" id="{CE3F7B96-D8D7-495E-9FF7-23A25542C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3" name="14 Gráfico">
          <a:extLst>
            <a:ext uri="{FF2B5EF4-FFF2-40B4-BE49-F238E27FC236}">
              <a16:creationId xmlns:a16="http://schemas.microsoft.com/office/drawing/2014/main" id="{9A8740D7-1A87-4564-A1C3-4FE6900BA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4" name="15 Gráfico">
          <a:extLst>
            <a:ext uri="{FF2B5EF4-FFF2-40B4-BE49-F238E27FC236}">
              <a16:creationId xmlns:a16="http://schemas.microsoft.com/office/drawing/2014/main" id="{965107A4-0325-4A57-B1DB-D4CF26670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5" name="16 Gráfico">
          <a:extLst>
            <a:ext uri="{FF2B5EF4-FFF2-40B4-BE49-F238E27FC236}">
              <a16:creationId xmlns:a16="http://schemas.microsoft.com/office/drawing/2014/main" id="{69EA88A3-D740-4704-8202-BC5F68FD9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6" name="17 Gráfico">
          <a:extLst>
            <a:ext uri="{FF2B5EF4-FFF2-40B4-BE49-F238E27FC236}">
              <a16:creationId xmlns:a16="http://schemas.microsoft.com/office/drawing/2014/main" id="{092E8558-4C99-4C0C-A745-7BECDB4068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7" name="2 Gráfico">
          <a:extLst>
            <a:ext uri="{FF2B5EF4-FFF2-40B4-BE49-F238E27FC236}">
              <a16:creationId xmlns:a16="http://schemas.microsoft.com/office/drawing/2014/main" id="{6D04609A-6DD5-4A1A-9068-77D5FD87E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8" name="20 Gráfico">
          <a:extLst>
            <a:ext uri="{FF2B5EF4-FFF2-40B4-BE49-F238E27FC236}">
              <a16:creationId xmlns:a16="http://schemas.microsoft.com/office/drawing/2014/main" id="{89E21C14-30F0-46A6-956A-F2EE9A01EB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9" name="21 Gráfico">
          <a:extLst>
            <a:ext uri="{FF2B5EF4-FFF2-40B4-BE49-F238E27FC236}">
              <a16:creationId xmlns:a16="http://schemas.microsoft.com/office/drawing/2014/main" id="{FE80C9C9-9D7C-4756-B6DF-0E363E49A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0" name="22 Gráfico">
          <a:extLst>
            <a:ext uri="{FF2B5EF4-FFF2-40B4-BE49-F238E27FC236}">
              <a16:creationId xmlns:a16="http://schemas.microsoft.com/office/drawing/2014/main" id="{CD07476E-4334-4C57-AF57-2AAD5F8AD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1" name="23 Gráfico">
          <a:extLst>
            <a:ext uri="{FF2B5EF4-FFF2-40B4-BE49-F238E27FC236}">
              <a16:creationId xmlns:a16="http://schemas.microsoft.com/office/drawing/2014/main" id="{75B64DA5-0B9A-4DC1-B02F-D51EA6C37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2" name="2 Gráfico">
          <a:extLst>
            <a:ext uri="{FF2B5EF4-FFF2-40B4-BE49-F238E27FC236}">
              <a16:creationId xmlns:a16="http://schemas.microsoft.com/office/drawing/2014/main" id="{F6C55615-9298-4885-BEA2-184114C4D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3" name="26 Gráfico">
          <a:extLst>
            <a:ext uri="{FF2B5EF4-FFF2-40B4-BE49-F238E27FC236}">
              <a16:creationId xmlns:a16="http://schemas.microsoft.com/office/drawing/2014/main" id="{CFC14F6D-94EC-467E-9F88-CF9537E1A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4" name="27 Gráfico">
          <a:extLst>
            <a:ext uri="{FF2B5EF4-FFF2-40B4-BE49-F238E27FC236}">
              <a16:creationId xmlns:a16="http://schemas.microsoft.com/office/drawing/2014/main" id="{D499965E-9D88-4B0E-9637-F777553283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5" name="28 Gráfico">
          <a:extLst>
            <a:ext uri="{FF2B5EF4-FFF2-40B4-BE49-F238E27FC236}">
              <a16:creationId xmlns:a16="http://schemas.microsoft.com/office/drawing/2014/main" id="{66D9C08A-5776-4E46-B701-60B046824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6" name="29 Gráfico">
          <a:extLst>
            <a:ext uri="{FF2B5EF4-FFF2-40B4-BE49-F238E27FC236}">
              <a16:creationId xmlns:a16="http://schemas.microsoft.com/office/drawing/2014/main" id="{418004BE-9FBB-4C5F-93EA-568411FFD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7" name="2 Gráfico">
          <a:extLst>
            <a:ext uri="{FF2B5EF4-FFF2-40B4-BE49-F238E27FC236}">
              <a16:creationId xmlns:a16="http://schemas.microsoft.com/office/drawing/2014/main" id="{91C88655-BCD8-4AF1-8874-7D9987036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8" name="32 Gráfico">
          <a:extLst>
            <a:ext uri="{FF2B5EF4-FFF2-40B4-BE49-F238E27FC236}">
              <a16:creationId xmlns:a16="http://schemas.microsoft.com/office/drawing/2014/main" id="{83AB92C9-7B99-4985-A855-EBF18CC7FE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9" name="33 Gráfico">
          <a:extLst>
            <a:ext uri="{FF2B5EF4-FFF2-40B4-BE49-F238E27FC236}">
              <a16:creationId xmlns:a16="http://schemas.microsoft.com/office/drawing/2014/main" id="{3D36F143-7F7A-406D-A4B6-D291B404D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0" name="34 Gráfico">
          <a:extLst>
            <a:ext uri="{FF2B5EF4-FFF2-40B4-BE49-F238E27FC236}">
              <a16:creationId xmlns:a16="http://schemas.microsoft.com/office/drawing/2014/main" id="{9F58C2F0-F726-4B2E-8E4F-4C116B27C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1" name="35 Gráfico">
          <a:extLst>
            <a:ext uri="{FF2B5EF4-FFF2-40B4-BE49-F238E27FC236}">
              <a16:creationId xmlns:a16="http://schemas.microsoft.com/office/drawing/2014/main" id="{B8A13FAC-E676-4ACB-8443-4993E373B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76F0D922-7A74-4C31-A571-80BF9B493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8 Gráfico">
          <a:extLst>
            <a:ext uri="{FF2B5EF4-FFF2-40B4-BE49-F238E27FC236}">
              <a16:creationId xmlns:a16="http://schemas.microsoft.com/office/drawing/2014/main" id="{2377673C-2F25-4BB7-9B64-D1EAAEA5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9 Gráfico">
          <a:extLst>
            <a:ext uri="{FF2B5EF4-FFF2-40B4-BE49-F238E27FC236}">
              <a16:creationId xmlns:a16="http://schemas.microsoft.com/office/drawing/2014/main" id="{26AED731-BE94-4E67-A5B8-471CF7BB7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40 Gráfico">
          <a:extLst>
            <a:ext uri="{FF2B5EF4-FFF2-40B4-BE49-F238E27FC236}">
              <a16:creationId xmlns:a16="http://schemas.microsoft.com/office/drawing/2014/main" id="{2E5E13AB-6F45-45ED-8D2D-80A01D898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41 Gráfico">
          <a:extLst>
            <a:ext uri="{FF2B5EF4-FFF2-40B4-BE49-F238E27FC236}">
              <a16:creationId xmlns:a16="http://schemas.microsoft.com/office/drawing/2014/main" id="{EA142B39-43C3-4847-B195-AA0050376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7" name="2 Gráfico">
          <a:extLst>
            <a:ext uri="{FF2B5EF4-FFF2-40B4-BE49-F238E27FC236}">
              <a16:creationId xmlns:a16="http://schemas.microsoft.com/office/drawing/2014/main" id="{10303EC2-303B-4BA7-9599-2B3CBBABF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8" name="44 Gráfico">
          <a:extLst>
            <a:ext uri="{FF2B5EF4-FFF2-40B4-BE49-F238E27FC236}">
              <a16:creationId xmlns:a16="http://schemas.microsoft.com/office/drawing/2014/main" id="{CC050BE0-2BE6-4F6B-9D8B-01EE4F552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9" name="45 Gráfico">
          <a:extLst>
            <a:ext uri="{FF2B5EF4-FFF2-40B4-BE49-F238E27FC236}">
              <a16:creationId xmlns:a16="http://schemas.microsoft.com/office/drawing/2014/main" id="{5D03D17C-E21C-426D-907C-52D122456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0" name="46 Gráfico">
          <a:extLst>
            <a:ext uri="{FF2B5EF4-FFF2-40B4-BE49-F238E27FC236}">
              <a16:creationId xmlns:a16="http://schemas.microsoft.com/office/drawing/2014/main" id="{9796161E-FE84-4AB9-BA39-CB5776182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1" name="47 Gráfico">
          <a:extLst>
            <a:ext uri="{FF2B5EF4-FFF2-40B4-BE49-F238E27FC236}">
              <a16:creationId xmlns:a16="http://schemas.microsoft.com/office/drawing/2014/main" id="{A613FA67-EE2A-4FB0-B55D-F5B4200C5D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2" name="2 Gráfico">
          <a:extLst>
            <a:ext uri="{FF2B5EF4-FFF2-40B4-BE49-F238E27FC236}">
              <a16:creationId xmlns:a16="http://schemas.microsoft.com/office/drawing/2014/main" id="{178D0C65-6B49-437B-8C5F-8B0EA8E2AD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3" name="50 Gráfico">
          <a:extLst>
            <a:ext uri="{FF2B5EF4-FFF2-40B4-BE49-F238E27FC236}">
              <a16:creationId xmlns:a16="http://schemas.microsoft.com/office/drawing/2014/main" id="{5FC31BB8-C852-49C7-901A-93A229AE35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4" name="51 Gráfico">
          <a:extLst>
            <a:ext uri="{FF2B5EF4-FFF2-40B4-BE49-F238E27FC236}">
              <a16:creationId xmlns:a16="http://schemas.microsoft.com/office/drawing/2014/main" id="{7EEB8387-707C-466B-989B-4AB923E7B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5" name="52 Gráfico">
          <a:extLst>
            <a:ext uri="{FF2B5EF4-FFF2-40B4-BE49-F238E27FC236}">
              <a16:creationId xmlns:a16="http://schemas.microsoft.com/office/drawing/2014/main" id="{4CAAAEFE-9403-4F28-B6BF-E1E1FDF76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6" name="53 Gráfico">
          <a:extLst>
            <a:ext uri="{FF2B5EF4-FFF2-40B4-BE49-F238E27FC236}">
              <a16:creationId xmlns:a16="http://schemas.microsoft.com/office/drawing/2014/main" id="{05116E68-A76D-4A5B-925D-B91478FEF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7" name="2 Gráfico">
          <a:extLst>
            <a:ext uri="{FF2B5EF4-FFF2-40B4-BE49-F238E27FC236}">
              <a16:creationId xmlns:a16="http://schemas.microsoft.com/office/drawing/2014/main" id="{0B80A9CC-CBC0-4A2A-87E4-73CB2C612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8" name="56 Gráfico">
          <a:extLst>
            <a:ext uri="{FF2B5EF4-FFF2-40B4-BE49-F238E27FC236}">
              <a16:creationId xmlns:a16="http://schemas.microsoft.com/office/drawing/2014/main" id="{4A6BC819-9729-4F12-806D-49E25CEB8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9" name="57 Gráfico">
          <a:extLst>
            <a:ext uri="{FF2B5EF4-FFF2-40B4-BE49-F238E27FC236}">
              <a16:creationId xmlns:a16="http://schemas.microsoft.com/office/drawing/2014/main" id="{C066B01B-D836-458C-B106-EECF57515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0" name="58 Gráfico">
          <a:extLst>
            <a:ext uri="{FF2B5EF4-FFF2-40B4-BE49-F238E27FC236}">
              <a16:creationId xmlns:a16="http://schemas.microsoft.com/office/drawing/2014/main" id="{6D6E0DC8-8204-4740-A1F0-2DCF43125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1" name="59 Gráfico">
          <a:extLst>
            <a:ext uri="{FF2B5EF4-FFF2-40B4-BE49-F238E27FC236}">
              <a16:creationId xmlns:a16="http://schemas.microsoft.com/office/drawing/2014/main" id="{FDE85ADC-4BAA-485D-AA0E-771BED462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D2A418FE-6D8F-47A0-A3CE-10ED78F4E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9EF62C6E-74CB-42CD-AEE9-B9BD2CE11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3196E4C7-80CB-4FD8-BB3A-95C1C27C7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89F3D10-C7E5-4F17-8919-41E4987579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2454B4DF-F897-4A71-8FC8-7C039E081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7" name="2 Gráfico">
          <a:extLst>
            <a:ext uri="{FF2B5EF4-FFF2-40B4-BE49-F238E27FC236}">
              <a16:creationId xmlns:a16="http://schemas.microsoft.com/office/drawing/2014/main" id="{980B1320-7088-40BF-9CDF-CE124B078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8" name="8 Gráfico">
          <a:extLst>
            <a:ext uri="{FF2B5EF4-FFF2-40B4-BE49-F238E27FC236}">
              <a16:creationId xmlns:a16="http://schemas.microsoft.com/office/drawing/2014/main" id="{D67FB680-3186-414B-AF77-8AFB66FE2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9" name="9 Gráfico">
          <a:extLst>
            <a:ext uri="{FF2B5EF4-FFF2-40B4-BE49-F238E27FC236}">
              <a16:creationId xmlns:a16="http://schemas.microsoft.com/office/drawing/2014/main" id="{E9B51528-2724-4432-A72F-6CDB1425E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0" name="10 Gráfico">
          <a:extLst>
            <a:ext uri="{FF2B5EF4-FFF2-40B4-BE49-F238E27FC236}">
              <a16:creationId xmlns:a16="http://schemas.microsoft.com/office/drawing/2014/main" id="{852FCB6F-E3BF-4E6D-8F73-3DCBEBAAF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1" name="11 Gráfico">
          <a:extLst>
            <a:ext uri="{FF2B5EF4-FFF2-40B4-BE49-F238E27FC236}">
              <a16:creationId xmlns:a16="http://schemas.microsoft.com/office/drawing/2014/main" id="{DD930B8E-B121-4DAF-B7A3-5A02F74F0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2" name="2 Gráfico">
          <a:extLst>
            <a:ext uri="{FF2B5EF4-FFF2-40B4-BE49-F238E27FC236}">
              <a16:creationId xmlns:a16="http://schemas.microsoft.com/office/drawing/2014/main" id="{E9D810E4-C457-4F8E-9C12-FD30E092C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3" name="14 Gráfico">
          <a:extLst>
            <a:ext uri="{FF2B5EF4-FFF2-40B4-BE49-F238E27FC236}">
              <a16:creationId xmlns:a16="http://schemas.microsoft.com/office/drawing/2014/main" id="{A0D740BA-6EF8-44FC-971F-D2906642B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4" name="15 Gráfico">
          <a:extLst>
            <a:ext uri="{FF2B5EF4-FFF2-40B4-BE49-F238E27FC236}">
              <a16:creationId xmlns:a16="http://schemas.microsoft.com/office/drawing/2014/main" id="{BCD6DBD4-F9B8-4728-9CD2-3788223C5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5" name="16 Gráfico">
          <a:extLst>
            <a:ext uri="{FF2B5EF4-FFF2-40B4-BE49-F238E27FC236}">
              <a16:creationId xmlns:a16="http://schemas.microsoft.com/office/drawing/2014/main" id="{D1ED0D84-5AF5-4915-BFA0-FB519EBD8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6" name="17 Gráfico">
          <a:extLst>
            <a:ext uri="{FF2B5EF4-FFF2-40B4-BE49-F238E27FC236}">
              <a16:creationId xmlns:a16="http://schemas.microsoft.com/office/drawing/2014/main" id="{3C087516-270B-4E2F-993B-3D717D9AA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7" name="2 Gráfico">
          <a:extLst>
            <a:ext uri="{FF2B5EF4-FFF2-40B4-BE49-F238E27FC236}">
              <a16:creationId xmlns:a16="http://schemas.microsoft.com/office/drawing/2014/main" id="{7029E860-FFA7-4322-82E6-D5A75A0E7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8" name="20 Gráfico">
          <a:extLst>
            <a:ext uri="{FF2B5EF4-FFF2-40B4-BE49-F238E27FC236}">
              <a16:creationId xmlns:a16="http://schemas.microsoft.com/office/drawing/2014/main" id="{E9B202A4-5FBB-4C9D-A221-EBF6CB5B5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9" name="21 Gráfico">
          <a:extLst>
            <a:ext uri="{FF2B5EF4-FFF2-40B4-BE49-F238E27FC236}">
              <a16:creationId xmlns:a16="http://schemas.microsoft.com/office/drawing/2014/main" id="{028F495E-D0E6-4D49-8AE4-013BF8308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0" name="22 Gráfico">
          <a:extLst>
            <a:ext uri="{FF2B5EF4-FFF2-40B4-BE49-F238E27FC236}">
              <a16:creationId xmlns:a16="http://schemas.microsoft.com/office/drawing/2014/main" id="{EDAD750B-5991-4118-9F16-555FA8261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1" name="23 Gráfico">
          <a:extLst>
            <a:ext uri="{FF2B5EF4-FFF2-40B4-BE49-F238E27FC236}">
              <a16:creationId xmlns:a16="http://schemas.microsoft.com/office/drawing/2014/main" id="{12833A3B-7B91-4969-94B5-B4AF0FF81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2" name="2 Gráfico">
          <a:extLst>
            <a:ext uri="{FF2B5EF4-FFF2-40B4-BE49-F238E27FC236}">
              <a16:creationId xmlns:a16="http://schemas.microsoft.com/office/drawing/2014/main" id="{0AF93B97-DE38-473A-A9D9-EA80CDA0F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3" name="26 Gráfico">
          <a:extLst>
            <a:ext uri="{FF2B5EF4-FFF2-40B4-BE49-F238E27FC236}">
              <a16:creationId xmlns:a16="http://schemas.microsoft.com/office/drawing/2014/main" id="{7B5006AA-3D56-4B8A-BDED-9300480ED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4" name="27 Gráfico">
          <a:extLst>
            <a:ext uri="{FF2B5EF4-FFF2-40B4-BE49-F238E27FC236}">
              <a16:creationId xmlns:a16="http://schemas.microsoft.com/office/drawing/2014/main" id="{DFC8BE41-8844-48EE-93E3-EC420B3DC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5" name="28 Gráfico">
          <a:extLst>
            <a:ext uri="{FF2B5EF4-FFF2-40B4-BE49-F238E27FC236}">
              <a16:creationId xmlns:a16="http://schemas.microsoft.com/office/drawing/2014/main" id="{7FBA03DF-E174-4159-B085-6CDF1C107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6" name="29 Gráfico">
          <a:extLst>
            <a:ext uri="{FF2B5EF4-FFF2-40B4-BE49-F238E27FC236}">
              <a16:creationId xmlns:a16="http://schemas.microsoft.com/office/drawing/2014/main" id="{55FAE3A6-B519-4C06-9E32-FC851336A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7" name="2 Gráfico">
          <a:extLst>
            <a:ext uri="{FF2B5EF4-FFF2-40B4-BE49-F238E27FC236}">
              <a16:creationId xmlns:a16="http://schemas.microsoft.com/office/drawing/2014/main" id="{A691A2DF-F0AF-4CBC-AF4B-D8166035D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8" name="32 Gráfico">
          <a:extLst>
            <a:ext uri="{FF2B5EF4-FFF2-40B4-BE49-F238E27FC236}">
              <a16:creationId xmlns:a16="http://schemas.microsoft.com/office/drawing/2014/main" id="{19A0DEFC-3530-4B5B-AECC-34DD2C791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9" name="33 Gráfico">
          <a:extLst>
            <a:ext uri="{FF2B5EF4-FFF2-40B4-BE49-F238E27FC236}">
              <a16:creationId xmlns:a16="http://schemas.microsoft.com/office/drawing/2014/main" id="{B764CE4F-FE9B-47FA-AC1A-EDB1B83C0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0" name="34 Gráfico">
          <a:extLst>
            <a:ext uri="{FF2B5EF4-FFF2-40B4-BE49-F238E27FC236}">
              <a16:creationId xmlns:a16="http://schemas.microsoft.com/office/drawing/2014/main" id="{06859B5F-F2EE-4501-86B0-A514B3F46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1" name="35 Gráfico">
          <a:extLst>
            <a:ext uri="{FF2B5EF4-FFF2-40B4-BE49-F238E27FC236}">
              <a16:creationId xmlns:a16="http://schemas.microsoft.com/office/drawing/2014/main" id="{4D387A5F-9FE3-45C9-AA14-DB1997641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48C2496E-E491-47BE-8FC9-B6EB88DD18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8 Gráfico">
          <a:extLst>
            <a:ext uri="{FF2B5EF4-FFF2-40B4-BE49-F238E27FC236}">
              <a16:creationId xmlns:a16="http://schemas.microsoft.com/office/drawing/2014/main" id="{36271D9C-00DE-4198-8447-D07DF09EF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9 Gráfico">
          <a:extLst>
            <a:ext uri="{FF2B5EF4-FFF2-40B4-BE49-F238E27FC236}">
              <a16:creationId xmlns:a16="http://schemas.microsoft.com/office/drawing/2014/main" id="{6E1154A1-1D4E-4122-BECD-8426DD016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40 Gráfico">
          <a:extLst>
            <a:ext uri="{FF2B5EF4-FFF2-40B4-BE49-F238E27FC236}">
              <a16:creationId xmlns:a16="http://schemas.microsoft.com/office/drawing/2014/main" id="{69853A11-270C-4F75-83DC-B6A1C0D6D9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41 Gráfico">
          <a:extLst>
            <a:ext uri="{FF2B5EF4-FFF2-40B4-BE49-F238E27FC236}">
              <a16:creationId xmlns:a16="http://schemas.microsoft.com/office/drawing/2014/main" id="{3830B80B-A8C7-442C-BFB8-986848E8A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7" name="2 Gráfico">
          <a:extLst>
            <a:ext uri="{FF2B5EF4-FFF2-40B4-BE49-F238E27FC236}">
              <a16:creationId xmlns:a16="http://schemas.microsoft.com/office/drawing/2014/main" id="{74E44EE3-0445-4B94-A1D5-B983FF0C1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8" name="44 Gráfico">
          <a:extLst>
            <a:ext uri="{FF2B5EF4-FFF2-40B4-BE49-F238E27FC236}">
              <a16:creationId xmlns:a16="http://schemas.microsoft.com/office/drawing/2014/main" id="{94F5C41F-6C29-47A5-8863-C6D773415D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9" name="45 Gráfico">
          <a:extLst>
            <a:ext uri="{FF2B5EF4-FFF2-40B4-BE49-F238E27FC236}">
              <a16:creationId xmlns:a16="http://schemas.microsoft.com/office/drawing/2014/main" id="{F84E8468-4BD8-4291-A1BC-1D07686E20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0" name="46 Gráfico">
          <a:extLst>
            <a:ext uri="{FF2B5EF4-FFF2-40B4-BE49-F238E27FC236}">
              <a16:creationId xmlns:a16="http://schemas.microsoft.com/office/drawing/2014/main" id="{901358BC-8D45-4649-84B0-EFC3920FC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1" name="47 Gráfico">
          <a:extLst>
            <a:ext uri="{FF2B5EF4-FFF2-40B4-BE49-F238E27FC236}">
              <a16:creationId xmlns:a16="http://schemas.microsoft.com/office/drawing/2014/main" id="{C1F502CE-9E68-4D0E-9BB2-2923B17597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2" name="2 Gráfico">
          <a:extLst>
            <a:ext uri="{FF2B5EF4-FFF2-40B4-BE49-F238E27FC236}">
              <a16:creationId xmlns:a16="http://schemas.microsoft.com/office/drawing/2014/main" id="{12E7B3F2-703B-4C39-AD96-24C91ECAB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3" name="50 Gráfico">
          <a:extLst>
            <a:ext uri="{FF2B5EF4-FFF2-40B4-BE49-F238E27FC236}">
              <a16:creationId xmlns:a16="http://schemas.microsoft.com/office/drawing/2014/main" id="{E9A17040-26D0-4F70-972E-47A2554EB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4" name="51 Gráfico">
          <a:extLst>
            <a:ext uri="{FF2B5EF4-FFF2-40B4-BE49-F238E27FC236}">
              <a16:creationId xmlns:a16="http://schemas.microsoft.com/office/drawing/2014/main" id="{8668C922-8886-4C65-8E42-093F73F39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5" name="52 Gráfico">
          <a:extLst>
            <a:ext uri="{FF2B5EF4-FFF2-40B4-BE49-F238E27FC236}">
              <a16:creationId xmlns:a16="http://schemas.microsoft.com/office/drawing/2014/main" id="{4B43DF1A-DCCF-4A18-8184-7FF4BBFD7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6" name="53 Gráfico">
          <a:extLst>
            <a:ext uri="{FF2B5EF4-FFF2-40B4-BE49-F238E27FC236}">
              <a16:creationId xmlns:a16="http://schemas.microsoft.com/office/drawing/2014/main" id="{C5BC461A-FCAF-4ACB-90C4-819F1865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7" name="2 Gráfico">
          <a:extLst>
            <a:ext uri="{FF2B5EF4-FFF2-40B4-BE49-F238E27FC236}">
              <a16:creationId xmlns:a16="http://schemas.microsoft.com/office/drawing/2014/main" id="{999FE252-A359-4092-BDBC-008409D2F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8" name="56 Gráfico">
          <a:extLst>
            <a:ext uri="{FF2B5EF4-FFF2-40B4-BE49-F238E27FC236}">
              <a16:creationId xmlns:a16="http://schemas.microsoft.com/office/drawing/2014/main" id="{B099585E-1872-4788-A3D8-EFFF99096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9" name="57 Gráfico">
          <a:extLst>
            <a:ext uri="{FF2B5EF4-FFF2-40B4-BE49-F238E27FC236}">
              <a16:creationId xmlns:a16="http://schemas.microsoft.com/office/drawing/2014/main" id="{1AC3E7F9-FC62-4E66-8D7D-DFFA99F6B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0" name="58 Gráfico">
          <a:extLst>
            <a:ext uri="{FF2B5EF4-FFF2-40B4-BE49-F238E27FC236}">
              <a16:creationId xmlns:a16="http://schemas.microsoft.com/office/drawing/2014/main" id="{EF36D0A1-4327-4DB6-8CFE-6D097ECC0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1" name="59 Gráfico">
          <a:extLst>
            <a:ext uri="{FF2B5EF4-FFF2-40B4-BE49-F238E27FC236}">
              <a16:creationId xmlns:a16="http://schemas.microsoft.com/office/drawing/2014/main" id="{4342428D-0DD9-4C50-829B-37006181F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27</xdr:row>
      <xdr:rowOff>0</xdr:rowOff>
    </xdr:from>
    <xdr:to>
      <xdr:col>9</xdr:col>
      <xdr:colOff>0</xdr:colOff>
      <xdr:row>49</xdr:row>
      <xdr:rowOff>7369</xdr:rowOff>
    </xdr:to>
    <xdr:graphicFrame macro="">
      <xdr:nvGraphicFramePr>
        <xdr:cNvPr id="20" name="2 Gráfico">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26957</xdr:rowOff>
    </xdr:from>
    <xdr:to>
      <xdr:col>9</xdr:col>
      <xdr:colOff>0</xdr:colOff>
      <xdr:row>72</xdr:row>
      <xdr:rowOff>179717</xdr:rowOff>
    </xdr:to>
    <xdr:graphicFrame macro="">
      <xdr:nvGraphicFramePr>
        <xdr:cNvPr id="21" name="20 Gráfico">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188701</xdr:rowOff>
    </xdr:from>
    <xdr:to>
      <xdr:col>9</xdr:col>
      <xdr:colOff>0</xdr:colOff>
      <xdr:row>93</xdr:row>
      <xdr:rowOff>152759</xdr:rowOff>
    </xdr:to>
    <xdr:graphicFrame macro="">
      <xdr:nvGraphicFramePr>
        <xdr:cNvPr id="22" name="21 Gráfico">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19049</xdr:colOff>
      <xdr:row>96</xdr:row>
      <xdr:rowOff>35943</xdr:rowOff>
    </xdr:from>
    <xdr:to>
      <xdr:col>9</xdr:col>
      <xdr:colOff>0</xdr:colOff>
      <xdr:row>114</xdr:row>
      <xdr:rowOff>161745</xdr:rowOff>
    </xdr:to>
    <xdr:graphicFrame macro="">
      <xdr:nvGraphicFramePr>
        <xdr:cNvPr id="23" name="22 Gráfico">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117</xdr:row>
      <xdr:rowOff>0</xdr:rowOff>
    </xdr:from>
    <xdr:to>
      <xdr:col>9</xdr:col>
      <xdr:colOff>0</xdr:colOff>
      <xdr:row>135</xdr:row>
      <xdr:rowOff>154196</xdr:rowOff>
    </xdr:to>
    <xdr:graphicFrame macro="">
      <xdr:nvGraphicFramePr>
        <xdr:cNvPr id="24" name="23 Gráfico">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xdr:colOff>
      <xdr:row>27</xdr:row>
      <xdr:rowOff>0</xdr:rowOff>
    </xdr:from>
    <xdr:to>
      <xdr:col>8</xdr:col>
      <xdr:colOff>0</xdr:colOff>
      <xdr:row>46</xdr:row>
      <xdr:rowOff>161925</xdr:rowOff>
    </xdr:to>
    <xdr:graphicFrame macro="">
      <xdr:nvGraphicFramePr>
        <xdr:cNvPr id="14" name="2 Gráfico">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48523</xdr:rowOff>
    </xdr:from>
    <xdr:to>
      <xdr:col>8</xdr:col>
      <xdr:colOff>0</xdr:colOff>
      <xdr:row>68</xdr:row>
      <xdr:rowOff>161924</xdr:rowOff>
    </xdr:to>
    <xdr:graphicFrame macro="">
      <xdr:nvGraphicFramePr>
        <xdr:cNvPr id="15" name="14 Gráfico">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73</xdr:row>
      <xdr:rowOff>1</xdr:rowOff>
    </xdr:from>
    <xdr:to>
      <xdr:col>8</xdr:col>
      <xdr:colOff>0</xdr:colOff>
      <xdr:row>91</xdr:row>
      <xdr:rowOff>152401</xdr:rowOff>
    </xdr:to>
    <xdr:graphicFrame macro="">
      <xdr:nvGraphicFramePr>
        <xdr:cNvPr id="16" name="15 Gráfico">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19051</xdr:colOff>
      <xdr:row>94</xdr:row>
      <xdr:rowOff>29114</xdr:rowOff>
    </xdr:from>
    <xdr:to>
      <xdr:col>8</xdr:col>
      <xdr:colOff>0</xdr:colOff>
      <xdr:row>112</xdr:row>
      <xdr:rowOff>171450</xdr:rowOff>
    </xdr:to>
    <xdr:graphicFrame macro="">
      <xdr:nvGraphicFramePr>
        <xdr:cNvPr id="17" name="16 Gráfico">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115</xdr:row>
      <xdr:rowOff>28574</xdr:rowOff>
    </xdr:from>
    <xdr:to>
      <xdr:col>8</xdr:col>
      <xdr:colOff>0</xdr:colOff>
      <xdr:row>133</xdr:row>
      <xdr:rowOff>152399</xdr:rowOff>
    </xdr:to>
    <xdr:graphicFrame macro="">
      <xdr:nvGraphicFramePr>
        <xdr:cNvPr id="18" name="17 Gráfico">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9</xdr:row>
      <xdr:rowOff>219075</xdr:rowOff>
    </xdr:from>
    <xdr:to>
      <xdr:col>0</xdr:col>
      <xdr:colOff>600075</xdr:colOff>
      <xdr:row>9</xdr:row>
      <xdr:rowOff>495300</xdr:rowOff>
    </xdr:to>
    <xdr:sp macro="" textlink="">
      <xdr:nvSpPr>
        <xdr:cNvPr id="2" name="1 Flecha derecha">
          <a:extLst>
            <a:ext uri="{FF2B5EF4-FFF2-40B4-BE49-F238E27FC236}">
              <a16:creationId xmlns:a16="http://schemas.microsoft.com/office/drawing/2014/main" id="{00000000-0008-0000-0100-000002000000}"/>
            </a:ext>
          </a:extLst>
        </xdr:cNvPr>
        <xdr:cNvSpPr/>
      </xdr:nvSpPr>
      <xdr:spPr>
        <a:xfrm>
          <a:off x="114300" y="1117282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12</xdr:row>
      <xdr:rowOff>95250</xdr:rowOff>
    </xdr:from>
    <xdr:to>
      <xdr:col>0</xdr:col>
      <xdr:colOff>619125</xdr:colOff>
      <xdr:row>12</xdr:row>
      <xdr:rowOff>371475</xdr:rowOff>
    </xdr:to>
    <xdr:sp macro="" textlink="">
      <xdr:nvSpPr>
        <xdr:cNvPr id="3" name="2 Flecha derecha">
          <a:extLst>
            <a:ext uri="{FF2B5EF4-FFF2-40B4-BE49-F238E27FC236}">
              <a16:creationId xmlns:a16="http://schemas.microsoft.com/office/drawing/2014/main" id="{00000000-0008-0000-0100-000003000000}"/>
            </a:ext>
          </a:extLst>
        </xdr:cNvPr>
        <xdr:cNvSpPr/>
      </xdr:nvSpPr>
      <xdr:spPr>
        <a:xfrm>
          <a:off x="133350" y="123444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123825</xdr:colOff>
      <xdr:row>13</xdr:row>
      <xdr:rowOff>66675</xdr:rowOff>
    </xdr:from>
    <xdr:to>
      <xdr:col>0</xdr:col>
      <xdr:colOff>609600</xdr:colOff>
      <xdr:row>13</xdr:row>
      <xdr:rowOff>342900</xdr:rowOff>
    </xdr:to>
    <xdr:sp macro="" textlink="">
      <xdr:nvSpPr>
        <xdr:cNvPr id="4" name="3 Flecha derecha">
          <a:extLst>
            <a:ext uri="{FF2B5EF4-FFF2-40B4-BE49-F238E27FC236}">
              <a16:creationId xmlns:a16="http://schemas.microsoft.com/office/drawing/2014/main" id="{00000000-0008-0000-0100-000004000000}"/>
            </a:ext>
          </a:extLst>
        </xdr:cNvPr>
        <xdr:cNvSpPr/>
      </xdr:nvSpPr>
      <xdr:spPr>
        <a:xfrm>
          <a:off x="123825" y="127539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14</xdr:row>
      <xdr:rowOff>47625</xdr:rowOff>
    </xdr:from>
    <xdr:to>
      <xdr:col>0</xdr:col>
      <xdr:colOff>619125</xdr:colOff>
      <xdr:row>14</xdr:row>
      <xdr:rowOff>323850</xdr:rowOff>
    </xdr:to>
    <xdr:sp macro="" textlink="">
      <xdr:nvSpPr>
        <xdr:cNvPr id="5" name="4 Flecha derecha">
          <a:extLst>
            <a:ext uri="{FF2B5EF4-FFF2-40B4-BE49-F238E27FC236}">
              <a16:creationId xmlns:a16="http://schemas.microsoft.com/office/drawing/2014/main" id="{00000000-0008-0000-0100-000005000000}"/>
            </a:ext>
          </a:extLst>
        </xdr:cNvPr>
        <xdr:cNvSpPr/>
      </xdr:nvSpPr>
      <xdr:spPr>
        <a:xfrm>
          <a:off x="133350" y="131730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57150</xdr:rowOff>
    </xdr:from>
    <xdr:to>
      <xdr:col>4</xdr:col>
      <xdr:colOff>723900</xdr:colOff>
      <xdr:row>24</xdr:row>
      <xdr:rowOff>19050</xdr:rowOff>
    </xdr:to>
    <xdr:sp macro="" textlink="">
      <xdr:nvSpPr>
        <xdr:cNvPr id="8" name="7 Rectángulo">
          <a:extLst>
            <a:ext uri="{FF2B5EF4-FFF2-40B4-BE49-F238E27FC236}">
              <a16:creationId xmlns:a16="http://schemas.microsoft.com/office/drawing/2014/main" id="{00000000-0008-0000-0200-000008000000}"/>
            </a:ext>
          </a:extLst>
        </xdr:cNvPr>
        <xdr:cNvSpPr/>
      </xdr:nvSpPr>
      <xdr:spPr>
        <a:xfrm>
          <a:off x="47625" y="57150"/>
          <a:ext cx="3724275" cy="6257925"/>
        </a:xfrm>
        <a:prstGeom prst="rect">
          <a:avLst/>
        </a:prstGeom>
        <a:scene3d>
          <a:camera prst="orthographicFront">
            <a:rot lat="0" lon="0" rev="0"/>
          </a:camera>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rtlCol="0" anchor="ctr"/>
        <a:lstStyle/>
        <a:p>
          <a:endParaRPr lang="es-ES"/>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2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190499</xdr:colOff>
      <xdr:row>7</xdr:row>
      <xdr:rowOff>82938</xdr:rowOff>
    </xdr:from>
    <xdr:ext cx="5124451" cy="356648"/>
    <xdr:sp macro="" textlink="">
      <xdr:nvSpPr>
        <xdr:cNvPr id="5" name="4 Rectángulo">
          <a:extLst>
            <a:ext uri="{FF2B5EF4-FFF2-40B4-BE49-F238E27FC236}">
              <a16:creationId xmlns:a16="http://schemas.microsoft.com/office/drawing/2014/main" id="{00000000-0008-0000-0200-000005000000}"/>
            </a:ext>
          </a:extLst>
        </xdr:cNvPr>
        <xdr:cNvSpPr/>
      </xdr:nvSpPr>
      <xdr:spPr>
        <a:xfrm>
          <a:off x="3974403" y="1452972"/>
          <a:ext cx="512445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CONTROL DEL CONSUMO DE ENERGÍA ELÉCTRICA</a:t>
          </a:r>
        </a:p>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V 1.5</a:t>
          </a:r>
        </a:p>
      </xdr:txBody>
    </xdr:sp>
    <xdr:clientData/>
  </xdr:oneCellAnchor>
  <xdr:twoCellAnchor editAs="oneCell">
    <xdr:from>
      <xdr:col>0</xdr:col>
      <xdr:colOff>92529</xdr:colOff>
      <xdr:row>13</xdr:row>
      <xdr:rowOff>227849</xdr:rowOff>
    </xdr:from>
    <xdr:to>
      <xdr:col>4</xdr:col>
      <xdr:colOff>598715</xdr:colOff>
      <xdr:row>23</xdr:row>
      <xdr:rowOff>97846</xdr:rowOff>
    </xdr:to>
    <xdr:pic>
      <xdr:nvPicPr>
        <xdr:cNvPr id="12" name="Picture 2">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529" y="3303063"/>
          <a:ext cx="3554186" cy="3462283"/>
        </a:xfrm>
        <a:prstGeom prst="rect">
          <a:avLst/>
        </a:prstGeom>
        <a:ln>
          <a:noFill/>
        </a:ln>
        <a:effectLst>
          <a:softEdge rad="112500"/>
        </a:effectLst>
      </xdr:spPr>
    </xdr:pic>
    <xdr:clientData/>
  </xdr:twoCellAnchor>
  <xdr:twoCellAnchor editAs="oneCell">
    <xdr:from>
      <xdr:col>0</xdr:col>
      <xdr:colOff>102054</xdr:colOff>
      <xdr:row>1</xdr:row>
      <xdr:rowOff>75859</xdr:rowOff>
    </xdr:from>
    <xdr:to>
      <xdr:col>4</xdr:col>
      <xdr:colOff>642932</xdr:colOff>
      <xdr:row>13</xdr:row>
      <xdr:rowOff>122464</xdr:rowOff>
    </xdr:to>
    <xdr:pic>
      <xdr:nvPicPr>
        <xdr:cNvPr id="13" name="Picture 6">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2054" y="266359"/>
          <a:ext cx="3588878" cy="2931319"/>
        </a:xfrm>
        <a:prstGeom prst="rect">
          <a:avLst/>
        </a:prstGeom>
        <a:ln>
          <a:noFill/>
        </a:ln>
        <a:effectLst>
          <a:softEdge rad="112500"/>
        </a:effectLst>
      </xdr:spPr>
    </xdr:pic>
    <xdr:clientData/>
  </xdr:twoCellAnchor>
  <xdr:twoCellAnchor>
    <xdr:from>
      <xdr:col>10</xdr:col>
      <xdr:colOff>91337</xdr:colOff>
      <xdr:row>1</xdr:row>
      <xdr:rowOff>26096</xdr:rowOff>
    </xdr:from>
    <xdr:to>
      <xdr:col>11</xdr:col>
      <xdr:colOff>717638</xdr:colOff>
      <xdr:row>6</xdr:row>
      <xdr:rowOff>130479</xdr:rowOff>
    </xdr:to>
    <xdr:sp macro="" textlink="">
      <xdr:nvSpPr>
        <xdr:cNvPr id="9" name="8 CuadroTexto">
          <a:extLst>
            <a:ext uri="{FF2B5EF4-FFF2-40B4-BE49-F238E27FC236}">
              <a16:creationId xmlns:a16="http://schemas.microsoft.com/office/drawing/2014/main" id="{00000000-0008-0000-0200-000009000000}"/>
            </a:ext>
          </a:extLst>
        </xdr:cNvPr>
        <xdr:cNvSpPr txBox="1"/>
      </xdr:nvSpPr>
      <xdr:spPr>
        <a:xfrm>
          <a:off x="7659145" y="221815"/>
          <a:ext cx="1383082" cy="1082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ga@itcr.ac.cr"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98"/>
  <sheetViews>
    <sheetView zoomScaleNormal="100" workbookViewId="0">
      <selection activeCell="L34" sqref="L34"/>
    </sheetView>
  </sheetViews>
  <sheetFormatPr defaultColWidth="11.42578125" defaultRowHeight="15.75"/>
  <cols>
    <col min="1" max="2" width="8.7109375" style="45" customWidth="1"/>
    <col min="3" max="11" width="15.7109375" style="45" customWidth="1"/>
    <col min="12" max="16384" width="11.42578125" style="45"/>
  </cols>
  <sheetData>
    <row r="1" spans="1:11" ht="24.95" customHeight="1">
      <c r="A1" s="83" t="s">
        <v>0</v>
      </c>
      <c r="B1" s="83"/>
      <c r="C1" s="83"/>
      <c r="D1" s="83"/>
      <c r="E1" s="83"/>
      <c r="F1" s="83"/>
      <c r="G1" s="83"/>
      <c r="H1" s="83"/>
      <c r="I1" s="83"/>
      <c r="J1" s="83"/>
      <c r="K1" s="44"/>
    </row>
    <row r="2" spans="1:11" ht="24.95" customHeight="1">
      <c r="A2" s="83" t="s">
        <v>1</v>
      </c>
      <c r="B2" s="83"/>
      <c r="C2" s="83"/>
      <c r="D2" s="83"/>
      <c r="E2" s="83"/>
      <c r="F2" s="83"/>
      <c r="G2" s="83"/>
      <c r="H2" s="83"/>
      <c r="I2" s="83"/>
      <c r="J2" s="83"/>
      <c r="K2" s="44"/>
    </row>
    <row r="3" spans="1:11">
      <c r="A3" s="46"/>
      <c r="B3" s="46"/>
      <c r="C3" s="46"/>
      <c r="D3" s="46"/>
      <c r="E3" s="46"/>
      <c r="F3" s="46"/>
      <c r="G3" s="46"/>
      <c r="H3" s="46"/>
      <c r="I3" s="46"/>
      <c r="J3" s="46"/>
      <c r="K3" s="46"/>
    </row>
    <row r="4" spans="1:11" ht="36.75" customHeight="1">
      <c r="A4" s="76" t="s">
        <v>2</v>
      </c>
      <c r="B4" s="76"/>
      <c r="C4" s="76"/>
      <c r="D4" s="76"/>
      <c r="E4" s="76"/>
      <c r="F4" s="76"/>
      <c r="G4" s="76"/>
      <c r="H4" s="76"/>
      <c r="I4" s="76"/>
      <c r="J4" s="47"/>
      <c r="K4" s="47"/>
    </row>
    <row r="5" spans="1:11" ht="20.100000000000001" customHeight="1">
      <c r="A5" s="48"/>
      <c r="B5" s="48"/>
      <c r="C5" s="48"/>
      <c r="D5" s="48"/>
      <c r="E5" s="48"/>
      <c r="F5" s="48"/>
      <c r="G5" s="48"/>
      <c r="H5" s="48"/>
      <c r="I5" s="48"/>
      <c r="J5" s="48"/>
      <c r="K5" s="48"/>
    </row>
    <row r="6" spans="1:11" ht="20.100000000000001" customHeight="1">
      <c r="A6" s="49" t="s">
        <v>3</v>
      </c>
      <c r="B6" s="48"/>
      <c r="C6" s="48"/>
      <c r="D6" s="48"/>
      <c r="E6" s="48"/>
      <c r="F6" s="48"/>
      <c r="G6" s="48"/>
      <c r="H6" s="48"/>
      <c r="I6" s="48"/>
      <c r="J6" s="48"/>
      <c r="K6" s="48"/>
    </row>
    <row r="7" spans="1:11" ht="20.100000000000001" customHeight="1">
      <c r="A7" s="48"/>
      <c r="B7" s="48"/>
      <c r="C7" s="48"/>
      <c r="D7" s="48"/>
      <c r="E7" s="48"/>
      <c r="F7" s="48"/>
      <c r="G7" s="48"/>
      <c r="H7" s="48"/>
      <c r="I7" s="48"/>
      <c r="J7" s="48"/>
      <c r="K7" s="48"/>
    </row>
    <row r="8" spans="1:11" ht="15" customHeight="1">
      <c r="A8" s="50">
        <v>1</v>
      </c>
      <c r="B8" s="51" t="s">
        <v>4</v>
      </c>
      <c r="C8" s="48"/>
      <c r="D8" s="75"/>
      <c r="E8" s="75"/>
      <c r="F8" s="75"/>
      <c r="G8" s="75"/>
      <c r="H8" s="75"/>
      <c r="I8" s="75"/>
      <c r="J8" s="75"/>
      <c r="K8" s="48"/>
    </row>
    <row r="9" spans="1:11" ht="15" customHeight="1">
      <c r="A9" s="50">
        <v>2</v>
      </c>
      <c r="B9" s="51" t="s">
        <v>5</v>
      </c>
      <c r="C9" s="48"/>
      <c r="D9" s="75"/>
      <c r="E9" s="75"/>
      <c r="F9" s="75"/>
      <c r="G9" s="75"/>
      <c r="H9" s="75"/>
      <c r="I9" s="75"/>
      <c r="J9" s="75"/>
      <c r="K9" s="48"/>
    </row>
    <row r="10" spans="1:11" ht="15" customHeight="1">
      <c r="A10" s="50">
        <v>3</v>
      </c>
      <c r="B10" s="51" t="s">
        <v>6</v>
      </c>
      <c r="C10" s="48"/>
      <c r="D10" s="75"/>
      <c r="E10" s="75"/>
      <c r="F10" s="75"/>
      <c r="G10" s="75"/>
      <c r="H10" s="75"/>
      <c r="I10" s="75"/>
      <c r="J10" s="75"/>
      <c r="K10" s="48"/>
    </row>
    <row r="11" spans="1:11" ht="15" customHeight="1">
      <c r="A11" s="50">
        <v>4</v>
      </c>
      <c r="B11" s="51" t="s">
        <v>7</v>
      </c>
      <c r="C11" s="48"/>
      <c r="D11" s="75"/>
      <c r="E11" s="75"/>
      <c r="F11" s="75"/>
      <c r="G11" s="75"/>
      <c r="H11" s="75"/>
      <c r="I11" s="75"/>
      <c r="J11" s="75"/>
      <c r="K11" s="48"/>
    </row>
    <row r="12" spans="1:11" ht="15" customHeight="1">
      <c r="A12" s="50">
        <v>5</v>
      </c>
      <c r="B12" s="51" t="s">
        <v>8</v>
      </c>
      <c r="C12" s="48"/>
      <c r="D12" s="75"/>
      <c r="E12" s="75"/>
      <c r="F12" s="75"/>
      <c r="G12" s="75"/>
      <c r="H12" s="75"/>
      <c r="I12" s="75"/>
      <c r="J12" s="75"/>
      <c r="K12" s="48"/>
    </row>
    <row r="13" spans="1:11" ht="15" customHeight="1">
      <c r="A13" s="50">
        <v>6</v>
      </c>
      <c r="B13" s="51" t="s">
        <v>9</v>
      </c>
      <c r="C13" s="48"/>
      <c r="D13" s="75"/>
      <c r="E13" s="75"/>
      <c r="F13" s="75"/>
      <c r="G13" s="75"/>
      <c r="H13" s="75"/>
      <c r="I13" s="75"/>
      <c r="J13" s="75"/>
      <c r="K13" s="48"/>
    </row>
    <row r="14" spans="1:11" ht="15" customHeight="1">
      <c r="A14" s="50">
        <v>7</v>
      </c>
      <c r="B14" s="51" t="s">
        <v>10</v>
      </c>
      <c r="C14" s="48"/>
      <c r="D14" s="75"/>
      <c r="E14" s="75"/>
      <c r="F14" s="75"/>
      <c r="G14" s="75"/>
      <c r="H14" s="75"/>
      <c r="I14" s="75"/>
      <c r="J14" s="75"/>
      <c r="K14" s="48"/>
    </row>
    <row r="15" spans="1:11" ht="15" customHeight="1">
      <c r="A15" s="50">
        <v>8</v>
      </c>
      <c r="B15" s="51" t="s">
        <v>11</v>
      </c>
      <c r="C15" s="48"/>
      <c r="D15" s="75"/>
      <c r="E15" s="75"/>
      <c r="F15" s="75"/>
      <c r="G15" s="75"/>
      <c r="H15" s="75"/>
      <c r="I15" s="75"/>
      <c r="J15" s="75"/>
      <c r="K15" s="48"/>
    </row>
    <row r="16" spans="1:11" ht="15" customHeight="1">
      <c r="A16" s="50">
        <v>9</v>
      </c>
      <c r="B16" s="51" t="s">
        <v>12</v>
      </c>
      <c r="C16" s="48"/>
      <c r="D16" s="75"/>
      <c r="E16" s="75"/>
      <c r="F16" s="75"/>
      <c r="G16" s="75"/>
      <c r="H16" s="75"/>
      <c r="I16" s="75"/>
      <c r="J16" s="75"/>
      <c r="K16" s="48"/>
    </row>
    <row r="17" spans="1:11" ht="15" customHeight="1">
      <c r="A17" s="50">
        <v>10</v>
      </c>
      <c r="B17" s="51" t="s">
        <v>13</v>
      </c>
      <c r="C17" s="48"/>
      <c r="D17" s="75"/>
      <c r="E17" s="75"/>
      <c r="F17" s="75"/>
      <c r="G17" s="75"/>
      <c r="H17" s="75"/>
      <c r="I17" s="75"/>
      <c r="J17" s="75"/>
      <c r="K17" s="48"/>
    </row>
    <row r="18" spans="1:11" ht="15" customHeight="1">
      <c r="A18" s="50">
        <v>11</v>
      </c>
      <c r="B18" s="51" t="s">
        <v>14</v>
      </c>
      <c r="C18" s="48"/>
      <c r="D18" s="75"/>
      <c r="E18" s="75"/>
      <c r="F18" s="75"/>
      <c r="G18" s="75"/>
      <c r="H18" s="75"/>
      <c r="I18" s="75"/>
      <c r="J18" s="75"/>
      <c r="K18" s="48"/>
    </row>
    <row r="19" spans="1:11" ht="15" customHeight="1">
      <c r="A19" s="50">
        <v>12</v>
      </c>
      <c r="B19" s="51" t="s">
        <v>15</v>
      </c>
      <c r="C19" s="48"/>
      <c r="D19" s="75"/>
      <c r="E19" s="75"/>
      <c r="F19" s="75"/>
      <c r="G19" s="75"/>
      <c r="H19" s="75"/>
      <c r="I19" s="75"/>
      <c r="J19" s="75"/>
      <c r="K19" s="48"/>
    </row>
    <row r="20" spans="1:11" ht="15" customHeight="1">
      <c r="A20" s="50">
        <v>13</v>
      </c>
      <c r="B20" s="51" t="s">
        <v>16</v>
      </c>
      <c r="C20" s="48"/>
      <c r="D20" s="75"/>
      <c r="E20" s="75"/>
      <c r="F20" s="75"/>
      <c r="G20" s="75"/>
      <c r="H20" s="75"/>
      <c r="I20" s="75"/>
      <c r="J20" s="75"/>
      <c r="K20" s="48"/>
    </row>
    <row r="21" spans="1:11" ht="15" customHeight="1">
      <c r="A21" s="50">
        <v>14</v>
      </c>
      <c r="B21" s="51" t="s">
        <v>17</v>
      </c>
      <c r="C21" s="48"/>
      <c r="D21" s="75"/>
      <c r="E21" s="75"/>
      <c r="F21" s="75"/>
      <c r="G21" s="75"/>
      <c r="H21" s="75"/>
      <c r="I21" s="75"/>
      <c r="J21" s="75"/>
      <c r="K21" s="48"/>
    </row>
    <row r="22" spans="1:11" ht="15" customHeight="1">
      <c r="A22" s="50">
        <v>15</v>
      </c>
      <c r="B22" s="51" t="s">
        <v>18</v>
      </c>
      <c r="C22" s="48"/>
      <c r="D22" s="75"/>
      <c r="E22" s="75"/>
      <c r="F22" s="75"/>
      <c r="G22" s="75"/>
      <c r="H22" s="75"/>
      <c r="I22" s="75"/>
      <c r="J22" s="75"/>
      <c r="K22" s="48"/>
    </row>
    <row r="23" spans="1:11" ht="15" customHeight="1">
      <c r="A23" s="50">
        <v>16</v>
      </c>
      <c r="B23" s="51" t="s">
        <v>19</v>
      </c>
      <c r="C23" s="48"/>
      <c r="D23" s="75"/>
      <c r="E23" s="75"/>
      <c r="F23" s="75"/>
      <c r="G23" s="75"/>
      <c r="H23" s="75"/>
      <c r="I23" s="75"/>
      <c r="J23" s="75"/>
      <c r="K23" s="48"/>
    </row>
    <row r="24" spans="1:11" ht="20.100000000000001" customHeight="1">
      <c r="A24" s="48"/>
      <c r="B24" s="48"/>
      <c r="C24" s="48"/>
      <c r="D24" s="48"/>
      <c r="E24" s="48"/>
      <c r="F24" s="48"/>
      <c r="G24" s="48"/>
      <c r="H24" s="48"/>
      <c r="I24" s="48"/>
      <c r="J24" s="48"/>
      <c r="K24" s="48"/>
    </row>
    <row r="25" spans="1:11" ht="15" customHeight="1">
      <c r="A25" s="50"/>
      <c r="B25" s="51"/>
      <c r="C25" s="48"/>
      <c r="D25" s="48"/>
      <c r="E25" s="48"/>
      <c r="F25" s="48"/>
      <c r="G25" s="48"/>
      <c r="H25" s="48"/>
      <c r="I25" s="48"/>
      <c r="J25" s="48"/>
      <c r="K25" s="48"/>
    </row>
    <row r="26" spans="1:11">
      <c r="A26" s="49" t="s">
        <v>20</v>
      </c>
    </row>
    <row r="27" spans="1:11">
      <c r="A27" s="49"/>
    </row>
    <row r="28" spans="1:11" s="53" customFormat="1" ht="39.950000000000003" customHeight="1">
      <c r="A28" s="52">
        <v>1</v>
      </c>
      <c r="B28" s="76" t="s">
        <v>21</v>
      </c>
      <c r="C28" s="76"/>
      <c r="D28" s="76"/>
      <c r="E28" s="76"/>
      <c r="F28" s="76"/>
      <c r="G28" s="76"/>
      <c r="H28" s="76"/>
      <c r="I28" s="76"/>
      <c r="J28" s="76"/>
    </row>
    <row r="29" spans="1:11" s="53" customFormat="1">
      <c r="A29" s="52"/>
    </row>
    <row r="30" spans="1:11" s="53" customFormat="1" ht="39.950000000000003" customHeight="1">
      <c r="A30" s="52">
        <v>2</v>
      </c>
      <c r="B30" s="76" t="s">
        <v>22</v>
      </c>
      <c r="C30" s="76"/>
      <c r="D30" s="76"/>
      <c r="E30" s="76"/>
      <c r="F30" s="76"/>
      <c r="G30" s="76"/>
      <c r="H30" s="76"/>
      <c r="I30" s="76"/>
      <c r="J30" s="76"/>
    </row>
    <row r="31" spans="1:11" s="53" customFormat="1" ht="30" customHeight="1">
      <c r="A31" s="52">
        <v>3</v>
      </c>
      <c r="B31" s="84" t="s">
        <v>23</v>
      </c>
      <c r="C31" s="84"/>
      <c r="D31" s="84"/>
      <c r="E31" s="84"/>
      <c r="F31" s="84"/>
      <c r="G31" s="84"/>
      <c r="H31" s="84"/>
      <c r="I31" s="84"/>
      <c r="J31" s="84"/>
    </row>
    <row r="32" spans="1:11" s="53" customFormat="1" ht="30" customHeight="1">
      <c r="A32" s="52"/>
      <c r="B32" s="54"/>
      <c r="C32" s="77" t="s">
        <v>24</v>
      </c>
      <c r="D32" s="78"/>
      <c r="E32" s="79"/>
      <c r="F32" s="77" t="s">
        <v>25</v>
      </c>
      <c r="G32" s="78"/>
      <c r="H32" s="78"/>
      <c r="I32" s="79"/>
      <c r="J32" s="54"/>
    </row>
    <row r="33" spans="1:10" s="53" customFormat="1" ht="35.1" customHeight="1">
      <c r="A33" s="52"/>
      <c r="B33" s="54"/>
      <c r="C33" s="55">
        <v>3</v>
      </c>
      <c r="D33" s="80" t="s">
        <v>26</v>
      </c>
      <c r="E33" s="81"/>
      <c r="F33" s="80" t="s">
        <v>27</v>
      </c>
      <c r="G33" s="82"/>
      <c r="H33" s="82"/>
      <c r="I33" s="81"/>
      <c r="J33" s="54"/>
    </row>
    <row r="34" spans="1:10" s="53" customFormat="1" ht="35.1" customHeight="1">
      <c r="A34" s="52"/>
      <c r="B34" s="54"/>
      <c r="C34" s="56" t="s">
        <v>28</v>
      </c>
      <c r="D34" s="80" t="s">
        <v>29</v>
      </c>
      <c r="E34" s="81"/>
      <c r="F34" s="80" t="s">
        <v>30</v>
      </c>
      <c r="G34" s="82"/>
      <c r="H34" s="82"/>
      <c r="I34" s="81"/>
      <c r="J34" s="54"/>
    </row>
    <row r="35" spans="1:10" s="53" customFormat="1" ht="30" customHeight="1">
      <c r="A35" s="52"/>
      <c r="B35" s="54"/>
      <c r="C35" s="54"/>
      <c r="D35" s="54"/>
      <c r="E35" s="54"/>
      <c r="F35" s="54"/>
      <c r="G35" s="54"/>
      <c r="H35" s="54"/>
      <c r="I35" s="54"/>
      <c r="J35" s="54"/>
    </row>
    <row r="36" spans="1:10" s="53" customFormat="1" ht="39.950000000000003" customHeight="1">
      <c r="A36" s="52">
        <v>4</v>
      </c>
      <c r="B36" s="76" t="s">
        <v>31</v>
      </c>
      <c r="C36" s="76"/>
      <c r="D36" s="76"/>
      <c r="E36" s="76"/>
      <c r="F36" s="76"/>
      <c r="G36" s="76"/>
      <c r="H36" s="76"/>
      <c r="I36" s="76"/>
      <c r="J36" s="76"/>
    </row>
    <row r="37" spans="1:10" s="53" customFormat="1" ht="30" customHeight="1">
      <c r="A37" s="52"/>
      <c r="B37" s="54"/>
      <c r="C37" s="77" t="s">
        <v>24</v>
      </c>
      <c r="D37" s="78"/>
      <c r="E37" s="79"/>
      <c r="F37" s="77" t="s">
        <v>32</v>
      </c>
      <c r="G37" s="78"/>
      <c r="H37" s="78"/>
      <c r="I37" s="79"/>
      <c r="J37" s="54"/>
    </row>
    <row r="38" spans="1:10" s="53" customFormat="1" ht="75" customHeight="1">
      <c r="A38" s="52"/>
      <c r="B38" s="54"/>
      <c r="C38" s="56" t="s">
        <v>28</v>
      </c>
      <c r="D38" s="80" t="s">
        <v>29</v>
      </c>
      <c r="E38" s="81"/>
      <c r="F38" s="80" t="s">
        <v>33</v>
      </c>
      <c r="G38" s="82"/>
      <c r="H38" s="82"/>
      <c r="I38" s="81"/>
      <c r="J38" s="54"/>
    </row>
    <row r="39" spans="1:10" s="53" customFormat="1" ht="60" customHeight="1">
      <c r="A39" s="52"/>
      <c r="B39" s="54"/>
      <c r="C39" s="56" t="s">
        <v>34</v>
      </c>
      <c r="D39" s="80" t="s">
        <v>17</v>
      </c>
      <c r="E39" s="81"/>
      <c r="F39" s="80" t="s">
        <v>35</v>
      </c>
      <c r="G39" s="82"/>
      <c r="H39" s="82"/>
      <c r="I39" s="81"/>
      <c r="J39" s="54"/>
    </row>
    <row r="40" spans="1:10" s="53" customFormat="1" ht="60" customHeight="1">
      <c r="A40" s="52"/>
      <c r="B40" s="54"/>
      <c r="C40" s="56" t="s">
        <v>36</v>
      </c>
      <c r="D40" s="80" t="s">
        <v>18</v>
      </c>
      <c r="E40" s="81"/>
      <c r="F40" s="80" t="s">
        <v>35</v>
      </c>
      <c r="G40" s="82"/>
      <c r="H40" s="82"/>
      <c r="I40" s="81"/>
      <c r="J40" s="54"/>
    </row>
    <row r="41" spans="1:10" s="53" customFormat="1" ht="30" customHeight="1">
      <c r="A41" s="52"/>
      <c r="B41" s="54"/>
      <c r="C41" s="54"/>
      <c r="D41" s="54"/>
      <c r="E41" s="54"/>
      <c r="F41" s="54"/>
      <c r="G41" s="54"/>
      <c r="H41" s="54"/>
      <c r="I41" s="54"/>
      <c r="J41" s="54"/>
    </row>
    <row r="42" spans="1:10" s="53" customFormat="1" ht="30" customHeight="1">
      <c r="A42" s="52">
        <v>5</v>
      </c>
      <c r="B42" s="84" t="s">
        <v>37</v>
      </c>
      <c r="C42" s="84"/>
      <c r="D42" s="84"/>
      <c r="E42" s="84"/>
      <c r="F42" s="84"/>
      <c r="G42" s="84"/>
      <c r="H42" s="84"/>
      <c r="I42" s="84"/>
      <c r="J42" s="84"/>
    </row>
    <row r="43" spans="1:10" s="57" customFormat="1" ht="54.95" customHeight="1">
      <c r="A43" s="50"/>
      <c r="C43" s="76" t="s">
        <v>38</v>
      </c>
      <c r="D43" s="76"/>
      <c r="E43" s="76"/>
      <c r="F43" s="76"/>
      <c r="G43" s="76"/>
      <c r="H43" s="76"/>
      <c r="I43" s="76"/>
      <c r="J43" s="76"/>
    </row>
    <row r="44" spans="1:10" s="53" customFormat="1">
      <c r="A44" s="52"/>
    </row>
    <row r="45" spans="1:10" s="53" customFormat="1">
      <c r="A45" s="52"/>
    </row>
    <row r="46" spans="1:10" s="53" customFormat="1">
      <c r="A46" s="52"/>
    </row>
    <row r="47" spans="1:10" s="53" customFormat="1">
      <c r="A47" s="52"/>
    </row>
    <row r="48" spans="1:10" s="53" customFormat="1">
      <c r="A48" s="52"/>
    </row>
    <row r="49" spans="1:1" s="53" customFormat="1">
      <c r="A49" s="52"/>
    </row>
    <row r="50" spans="1:1" s="53" customFormat="1">
      <c r="A50" s="52"/>
    </row>
    <row r="51" spans="1:1" s="53" customFormat="1">
      <c r="A51" s="52"/>
    </row>
    <row r="52" spans="1:1" s="53" customFormat="1">
      <c r="A52" s="52"/>
    </row>
    <row r="53" spans="1:1" s="53" customFormat="1">
      <c r="A53" s="52"/>
    </row>
    <row r="54" spans="1:1" s="53" customFormat="1">
      <c r="A54" s="52"/>
    </row>
    <row r="55" spans="1:1" s="53" customFormat="1">
      <c r="A55" s="52"/>
    </row>
    <row r="56" spans="1:1" s="53" customFormat="1">
      <c r="A56" s="52"/>
    </row>
    <row r="57" spans="1:1" s="53" customFormat="1">
      <c r="A57" s="52"/>
    </row>
    <row r="58" spans="1:1" s="53" customFormat="1">
      <c r="A58" s="52"/>
    </row>
    <row r="59" spans="1:1" s="53" customFormat="1">
      <c r="A59" s="52"/>
    </row>
    <row r="60" spans="1:1" s="53" customFormat="1">
      <c r="A60" s="52"/>
    </row>
    <row r="61" spans="1:1" s="53" customFormat="1">
      <c r="A61" s="52"/>
    </row>
    <row r="62" spans="1:1" s="53" customFormat="1">
      <c r="A62" s="52"/>
    </row>
    <row r="63" spans="1:1" s="53" customFormat="1">
      <c r="A63" s="52"/>
    </row>
    <row r="64" spans="1:1" s="53" customFormat="1">
      <c r="A64" s="52"/>
    </row>
    <row r="65" spans="1:11" s="53" customFormat="1">
      <c r="A65" s="52"/>
    </row>
    <row r="66" spans="1:11" s="53" customFormat="1">
      <c r="A66" s="52"/>
    </row>
    <row r="67" spans="1:11" s="53" customFormat="1">
      <c r="A67" s="52"/>
    </row>
    <row r="68" spans="1:11" s="53" customFormat="1">
      <c r="A68" s="52"/>
    </row>
    <row r="69" spans="1:11" s="53" customFormat="1">
      <c r="A69" s="52"/>
    </row>
    <row r="70" spans="1:11" s="53" customFormat="1">
      <c r="A70" s="52"/>
    </row>
    <row r="71" spans="1:11" s="53" customFormat="1" ht="60" customHeight="1">
      <c r="A71" s="52"/>
      <c r="B71" s="52"/>
      <c r="C71" s="85" t="s">
        <v>39</v>
      </c>
      <c r="D71" s="85"/>
      <c r="E71" s="85"/>
      <c r="F71" s="85"/>
      <c r="G71" s="85"/>
      <c r="H71" s="85"/>
      <c r="I71" s="85"/>
      <c r="J71" s="85"/>
      <c r="K71" s="58"/>
    </row>
    <row r="72" spans="1:11" s="53" customFormat="1">
      <c r="A72" s="52"/>
      <c r="B72" s="52"/>
    </row>
    <row r="73" spans="1:11" s="53" customFormat="1">
      <c r="A73" s="52"/>
      <c r="B73" s="52"/>
    </row>
    <row r="74" spans="1:11" s="53" customFormat="1">
      <c r="A74" s="52"/>
      <c r="B74" s="52"/>
    </row>
    <row r="75" spans="1:11" s="53" customFormat="1">
      <c r="A75" s="52"/>
      <c r="B75" s="52"/>
    </row>
    <row r="76" spans="1:11" s="53" customFormat="1">
      <c r="A76" s="52"/>
      <c r="B76" s="52"/>
    </row>
    <row r="77" spans="1:11" s="53" customFormat="1">
      <c r="A77" s="52"/>
      <c r="B77" s="52"/>
    </row>
    <row r="78" spans="1:11" s="53" customFormat="1">
      <c r="A78" s="52"/>
      <c r="B78" s="52"/>
    </row>
    <row r="79" spans="1:11" s="53" customFormat="1">
      <c r="A79" s="52"/>
      <c r="B79" s="52"/>
    </row>
    <row r="80" spans="1:11" s="53" customFormat="1">
      <c r="A80" s="52"/>
      <c r="B80" s="52"/>
    </row>
    <row r="81" spans="1:2" s="53" customFormat="1">
      <c r="A81" s="52"/>
      <c r="B81" s="52"/>
    </row>
    <row r="82" spans="1:2" s="53" customFormat="1">
      <c r="A82" s="52"/>
      <c r="B82" s="52"/>
    </row>
    <row r="83" spans="1:2" s="53" customFormat="1">
      <c r="A83" s="52"/>
      <c r="B83" s="52"/>
    </row>
    <row r="84" spans="1:2" s="53" customFormat="1">
      <c r="A84" s="52"/>
      <c r="B84" s="52"/>
    </row>
    <row r="85" spans="1:2" s="53" customFormat="1">
      <c r="A85" s="52"/>
      <c r="B85" s="52"/>
    </row>
    <row r="86" spans="1:2" s="53" customFormat="1">
      <c r="A86" s="52"/>
      <c r="B86" s="52"/>
    </row>
    <row r="87" spans="1:2" s="53" customFormat="1">
      <c r="A87" s="52"/>
      <c r="B87" s="52"/>
    </row>
    <row r="88" spans="1:2" s="53" customFormat="1">
      <c r="A88" s="52"/>
      <c r="B88" s="52"/>
    </row>
    <row r="89" spans="1:2" s="53" customFormat="1">
      <c r="A89" s="52"/>
      <c r="B89" s="52"/>
    </row>
    <row r="90" spans="1:2" s="53" customFormat="1">
      <c r="A90" s="52"/>
      <c r="B90" s="52"/>
    </row>
    <row r="91" spans="1:2" s="53" customFormat="1">
      <c r="A91" s="52"/>
      <c r="B91" s="52"/>
    </row>
    <row r="92" spans="1:2" s="53" customFormat="1">
      <c r="A92" s="52"/>
      <c r="B92" s="52"/>
    </row>
    <row r="93" spans="1:2" s="53" customFormat="1">
      <c r="A93" s="52"/>
      <c r="B93" s="52"/>
    </row>
    <row r="94" spans="1:2" s="53" customFormat="1">
      <c r="A94" s="52"/>
      <c r="B94" s="52"/>
    </row>
    <row r="95" spans="1:2" s="53" customFormat="1">
      <c r="A95" s="52"/>
    </row>
    <row r="96" spans="1:2" s="53" customFormat="1">
      <c r="A96" s="52"/>
    </row>
    <row r="97" spans="1:11" s="53" customFormat="1">
      <c r="A97" s="52"/>
      <c r="B97" s="57"/>
      <c r="C97" s="57"/>
      <c r="D97" s="57"/>
      <c r="E97" s="57"/>
      <c r="F97" s="57"/>
      <c r="G97" s="57"/>
      <c r="H97" s="57"/>
      <c r="I97" s="57"/>
      <c r="J97" s="57"/>
    </row>
    <row r="98" spans="1:11" s="57" customFormat="1" ht="39.950000000000003" customHeight="1">
      <c r="A98" s="50"/>
      <c r="B98" s="76"/>
      <c r="C98" s="76"/>
      <c r="D98" s="76"/>
      <c r="E98" s="76"/>
      <c r="F98" s="76"/>
      <c r="G98" s="76"/>
      <c r="H98" s="76"/>
      <c r="I98" s="76"/>
      <c r="J98" s="76"/>
      <c r="K98" s="76"/>
    </row>
  </sheetData>
  <mergeCells count="41">
    <mergeCell ref="B98:K98"/>
    <mergeCell ref="A1:J1"/>
    <mergeCell ref="A2:J2"/>
    <mergeCell ref="D40:E40"/>
    <mergeCell ref="F40:I40"/>
    <mergeCell ref="B42:J42"/>
    <mergeCell ref="C43:J43"/>
    <mergeCell ref="C71:J71"/>
    <mergeCell ref="F37:I37"/>
    <mergeCell ref="D38:E38"/>
    <mergeCell ref="F38:I38"/>
    <mergeCell ref="D39:E39"/>
    <mergeCell ref="F39:I39"/>
    <mergeCell ref="B30:J30"/>
    <mergeCell ref="B31:J31"/>
    <mergeCell ref="B36:J36"/>
    <mergeCell ref="C37:E37"/>
    <mergeCell ref="B28:J28"/>
    <mergeCell ref="C32:E32"/>
    <mergeCell ref="F32:I32"/>
    <mergeCell ref="D33:E33"/>
    <mergeCell ref="F33:I33"/>
    <mergeCell ref="D34:E34"/>
    <mergeCell ref="F34:I34"/>
    <mergeCell ref="A4:I4"/>
    <mergeCell ref="D8:J8"/>
    <mergeCell ref="D9:J9"/>
    <mergeCell ref="D10:J10"/>
    <mergeCell ref="D11:J11"/>
    <mergeCell ref="D12:J12"/>
    <mergeCell ref="D13:J13"/>
    <mergeCell ref="D14:J14"/>
    <mergeCell ref="D20:J20"/>
    <mergeCell ref="D21:J21"/>
    <mergeCell ref="D22:J22"/>
    <mergeCell ref="D23:J23"/>
    <mergeCell ref="D15:J15"/>
    <mergeCell ref="D16:J16"/>
    <mergeCell ref="D17:J17"/>
    <mergeCell ref="D18:J18"/>
    <mergeCell ref="D19:J19"/>
  </mergeCells>
  <printOptions horizontalCentered="1"/>
  <pageMargins left="0.39370078740157483" right="0.70866141732283472" top="0.39370078740157483" bottom="0.39370078740157483" header="0.39370078740157483" footer="0.31496062992125984"/>
  <pageSetup scale="67" fitToHeight="3"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0"/>
  <sheetViews>
    <sheetView topLeftCell="A16" zoomScaleNormal="100" workbookViewId="0">
      <selection activeCell="E25" sqref="E25"/>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0"/>
      <c r="E4" s="110"/>
      <c r="F4" s="110"/>
      <c r="G4" s="110"/>
      <c r="H4" s="110"/>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v>2022</v>
      </c>
      <c r="E6" s="115"/>
      <c r="F6" s="115"/>
      <c r="G6" s="115"/>
      <c r="H6" s="115"/>
      <c r="L6" s="65"/>
      <c r="M6" s="65"/>
      <c r="N6" s="65"/>
      <c r="O6" s="65"/>
      <c r="P6" s="65"/>
      <c r="Q6" s="65"/>
      <c r="R6" s="65"/>
      <c r="S6" s="65"/>
    </row>
    <row r="7" spans="1:19" ht="20.100000000000001" customHeight="1">
      <c r="A7" s="66" t="s">
        <v>70</v>
      </c>
      <c r="B7" s="66"/>
      <c r="C7" s="66"/>
      <c r="D7" s="120">
        <v>44910</v>
      </c>
      <c r="E7" s="115"/>
      <c r="F7" s="115"/>
      <c r="G7" s="115"/>
      <c r="H7" s="115"/>
      <c r="L7" s="65"/>
      <c r="M7" s="65"/>
      <c r="N7" s="65"/>
      <c r="O7" s="65"/>
      <c r="P7" s="65"/>
      <c r="Q7" s="65"/>
      <c r="R7" s="65"/>
      <c r="S7" s="65"/>
    </row>
    <row r="8" spans="1:19" ht="20.100000000000001" customHeight="1">
      <c r="A8" s="66" t="s">
        <v>71</v>
      </c>
      <c r="B8" s="66"/>
      <c r="C8" s="66"/>
      <c r="D8" s="115" t="s">
        <v>60</v>
      </c>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1" t="s">
        <v>79</v>
      </c>
      <c r="H12" s="121"/>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v>6720</v>
      </c>
      <c r="C14" s="1"/>
      <c r="D14" s="73">
        <v>496473</v>
      </c>
      <c r="E14" s="1">
        <v>4509.3</v>
      </c>
      <c r="F14" s="1"/>
      <c r="G14" s="25">
        <f>IF(B14=0,"",B14/E14)</f>
        <v>1.4902534761492914</v>
      </c>
      <c r="H14" s="25" t="e">
        <f>IF(B14=0,"",B14/F14)</f>
        <v>#DIV/0!</v>
      </c>
      <c r="I14" s="25"/>
    </row>
    <row r="15" spans="1:19" ht="20.100000000000001" customHeight="1">
      <c r="A15" s="13" t="s">
        <v>84</v>
      </c>
      <c r="B15" s="1">
        <v>10140</v>
      </c>
      <c r="C15" s="1"/>
      <c r="D15" s="73">
        <v>772641</v>
      </c>
      <c r="E15" s="1">
        <v>4509.3</v>
      </c>
      <c r="F15" s="1"/>
      <c r="G15" s="25">
        <f t="shared" ref="G15:G25" si="0">IF(B15=0,"",B15/E15)</f>
        <v>2.248686048832413</v>
      </c>
      <c r="H15" s="25" t="e">
        <f t="shared" ref="H15:H25" si="1">IF(B15=0,"",B15/F15)</f>
        <v>#DIV/0!</v>
      </c>
      <c r="I15" s="25"/>
    </row>
    <row r="16" spans="1:19" ht="20.100000000000001" customHeight="1">
      <c r="A16" s="13" t="s">
        <v>85</v>
      </c>
      <c r="B16" s="1">
        <v>12240</v>
      </c>
      <c r="C16" s="1"/>
      <c r="D16" s="73">
        <v>906230</v>
      </c>
      <c r="E16" s="1">
        <v>4509.3</v>
      </c>
      <c r="F16" s="1"/>
      <c r="G16" s="25">
        <f t="shared" si="0"/>
        <v>2.7143902601290666</v>
      </c>
      <c r="H16" s="25" t="e">
        <f t="shared" si="1"/>
        <v>#DIV/0!</v>
      </c>
      <c r="I16" s="25"/>
    </row>
    <row r="17" spans="1:9" ht="20.100000000000001" customHeight="1">
      <c r="A17" s="13" t="s">
        <v>86</v>
      </c>
      <c r="B17" s="1">
        <v>14100</v>
      </c>
      <c r="C17" s="1"/>
      <c r="D17" s="29">
        <v>1034924.36</v>
      </c>
      <c r="E17" s="1">
        <v>4509.3</v>
      </c>
      <c r="F17" s="1"/>
      <c r="G17" s="25">
        <f t="shared" si="0"/>
        <v>3.1268711329918166</v>
      </c>
      <c r="H17" s="25" t="e">
        <f t="shared" si="1"/>
        <v>#DIV/0!</v>
      </c>
      <c r="I17" s="25"/>
    </row>
    <row r="18" spans="1:9" ht="20.100000000000001" customHeight="1">
      <c r="A18" s="13" t="s">
        <v>87</v>
      </c>
      <c r="B18" s="1">
        <v>16440</v>
      </c>
      <c r="C18" s="1"/>
      <c r="D18" s="29">
        <v>1127396.77</v>
      </c>
      <c r="E18" s="1">
        <v>4509.3</v>
      </c>
      <c r="F18" s="1"/>
      <c r="G18" s="25">
        <f t="shared" si="0"/>
        <v>3.6457986827223734</v>
      </c>
      <c r="H18" s="25" t="e">
        <f t="shared" si="1"/>
        <v>#DIV/0!</v>
      </c>
      <c r="I18" s="25"/>
    </row>
    <row r="19" spans="1:9" ht="20.100000000000001" customHeight="1">
      <c r="A19" s="13" t="s">
        <v>88</v>
      </c>
      <c r="B19" s="1">
        <v>15240</v>
      </c>
      <c r="C19" s="1"/>
      <c r="D19" s="29">
        <v>1044433.23</v>
      </c>
      <c r="E19" s="1">
        <v>4509.3</v>
      </c>
      <c r="F19" s="1"/>
      <c r="G19" s="25">
        <f>IF(D19=0,"",D19/E19)</f>
        <v>231.6175969662697</v>
      </c>
      <c r="H19" s="25" t="e">
        <f>IF(D19=0,"",D19/F19)</f>
        <v>#DIV/0!</v>
      </c>
      <c r="I19" s="25"/>
    </row>
    <row r="20" spans="1:9" ht="20.100000000000001" customHeight="1">
      <c r="A20" s="13" t="s">
        <v>89</v>
      </c>
      <c r="B20" s="1">
        <v>9300</v>
      </c>
      <c r="C20" s="1"/>
      <c r="D20" s="29">
        <v>653685.31999999995</v>
      </c>
      <c r="E20" s="1">
        <v>7472.3</v>
      </c>
      <c r="F20" s="1"/>
      <c r="G20" s="25">
        <f t="shared" si="0"/>
        <v>1.2445967105175113</v>
      </c>
      <c r="H20" s="25" t="e">
        <f t="shared" si="1"/>
        <v>#DIV/0!</v>
      </c>
      <c r="I20" s="25"/>
    </row>
    <row r="21" spans="1:9" ht="20.100000000000001" customHeight="1">
      <c r="A21" s="13" t="s">
        <v>90</v>
      </c>
      <c r="B21" s="1">
        <v>16200</v>
      </c>
      <c r="C21" s="1"/>
      <c r="D21" s="29">
        <v>1033583.12</v>
      </c>
      <c r="E21" s="1">
        <v>7472.3</v>
      </c>
      <c r="F21" s="1"/>
      <c r="G21" s="25">
        <f t="shared" si="0"/>
        <v>2.1680071731595358</v>
      </c>
      <c r="H21" s="25" t="e">
        <f t="shared" si="1"/>
        <v>#DIV/0!</v>
      </c>
      <c r="I21" s="25"/>
    </row>
    <row r="22" spans="1:9" ht="20.100000000000001" customHeight="1">
      <c r="A22" s="13" t="s">
        <v>91</v>
      </c>
      <c r="B22" s="1">
        <v>18360</v>
      </c>
      <c r="C22" s="1"/>
      <c r="D22" s="29">
        <v>1247252.94</v>
      </c>
      <c r="E22" s="1">
        <v>7472.3</v>
      </c>
      <c r="F22" s="1"/>
      <c r="G22" s="25">
        <f t="shared" si="0"/>
        <v>2.4570747962474742</v>
      </c>
      <c r="H22" s="25" t="e">
        <f t="shared" si="1"/>
        <v>#DIV/0!</v>
      </c>
      <c r="I22" s="25"/>
    </row>
    <row r="23" spans="1:9" ht="20.100000000000001" customHeight="1">
      <c r="A23" s="13" t="s">
        <v>92</v>
      </c>
      <c r="B23" s="1">
        <v>20340</v>
      </c>
      <c r="C23" s="1"/>
      <c r="D23" s="29">
        <v>1255704.2</v>
      </c>
      <c r="E23" s="1">
        <v>7472.3</v>
      </c>
      <c r="F23" s="1"/>
      <c r="G23" s="25">
        <f t="shared" si="0"/>
        <v>2.7220534507447507</v>
      </c>
      <c r="H23" s="25" t="e">
        <f t="shared" si="1"/>
        <v>#DIV/0!</v>
      </c>
      <c r="I23" s="25"/>
    </row>
    <row r="24" spans="1:9" ht="20.100000000000001" customHeight="1">
      <c r="A24" s="13" t="s">
        <v>93</v>
      </c>
      <c r="B24" s="1">
        <v>20160</v>
      </c>
      <c r="C24" s="1"/>
      <c r="D24" s="29">
        <v>1142865.9199999999</v>
      </c>
      <c r="E24" s="1">
        <v>7472.3</v>
      </c>
      <c r="F24" s="1"/>
      <c r="G24" s="25">
        <f t="shared" si="0"/>
        <v>2.6979644821540889</v>
      </c>
      <c r="H24" s="25" t="e">
        <f t="shared" si="1"/>
        <v>#DIV/0!</v>
      </c>
      <c r="I24" s="25"/>
    </row>
    <row r="25" spans="1:9" ht="20.100000000000001" customHeight="1">
      <c r="A25" s="13" t="s">
        <v>94</v>
      </c>
      <c r="B25" s="1">
        <v>12780</v>
      </c>
      <c r="C25" s="1"/>
      <c r="D25" s="29">
        <v>810518.95</v>
      </c>
      <c r="E25" s="1">
        <v>7472.3</v>
      </c>
      <c r="F25" s="1"/>
      <c r="G25" s="25">
        <f t="shared" si="0"/>
        <v>1.7103167699369672</v>
      </c>
      <c r="H25" s="25" t="e">
        <f t="shared" si="1"/>
        <v>#DIV/0!</v>
      </c>
      <c r="I25" s="25"/>
    </row>
    <row r="26" spans="1:9" s="67" customFormat="1">
      <c r="A26" s="42" t="s">
        <v>95</v>
      </c>
      <c r="B26" s="26">
        <f>IF(SUM(B14:B25)=0,"",SUM(B14:B25))</f>
        <v>172020</v>
      </c>
      <c r="C26" s="17" t="str">
        <f>IF(MAX(C14:C25)=0,"",MAX(C14:C25))</f>
        <v/>
      </c>
      <c r="D26" s="30">
        <f t="shared" ref="D26" si="2">IF(SUM(D14:D25)=0,"",SUM(D14:D25))</f>
        <v>11525708.809999999</v>
      </c>
      <c r="E26" s="18" t="s">
        <v>96</v>
      </c>
      <c r="F26" s="18" t="s">
        <v>96</v>
      </c>
      <c r="G26" s="35" t="s">
        <v>96</v>
      </c>
      <c r="H26" s="35" t="s">
        <v>96</v>
      </c>
      <c r="I26" s="35"/>
    </row>
    <row r="27" spans="1:9" s="67" customFormat="1">
      <c r="A27" s="42" t="s">
        <v>97</v>
      </c>
      <c r="B27" s="26">
        <f>IF(SUM(B14:B25)=0,"",AVERAGE(B14:B25))</f>
        <v>14335</v>
      </c>
      <c r="C27" s="17" t="str">
        <f t="shared" ref="C27:H27" si="3">IF(SUM(C14:C25)=0,"",AVERAGE(C14:C25))</f>
        <v/>
      </c>
      <c r="D27" s="30">
        <f t="shared" si="3"/>
        <v>960475.73416666652</v>
      </c>
      <c r="E27" s="17">
        <f t="shared" si="3"/>
        <v>5990.8</v>
      </c>
      <c r="F27" s="17" t="str">
        <f t="shared" si="3"/>
        <v/>
      </c>
      <c r="G27" s="36">
        <f t="shared" si="3"/>
        <v>21.486967495821247</v>
      </c>
      <c r="H27" s="36" t="e">
        <f t="shared" si="3"/>
        <v>#DIV/0!</v>
      </c>
      <c r="I27" s="36"/>
    </row>
    <row r="30" spans="1:9" ht="18.75">
      <c r="A30" s="108" t="s">
        <v>98</v>
      </c>
      <c r="B30" s="108"/>
      <c r="C30" s="108"/>
      <c r="D30" s="108"/>
      <c r="E30" s="108"/>
      <c r="F30" s="108"/>
      <c r="G30" s="108"/>
      <c r="H30" s="108"/>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30"/>
  <sheetViews>
    <sheetView topLeftCell="A23" zoomScaleNormal="100" workbookViewId="0">
      <selection activeCell="E25" sqref="E25"/>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0"/>
      <c r="E4" s="110"/>
      <c r="F4" s="110"/>
      <c r="G4" s="110"/>
      <c r="H4" s="110"/>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v>2022</v>
      </c>
      <c r="E6" s="115"/>
      <c r="F6" s="115"/>
      <c r="G6" s="115"/>
      <c r="H6" s="115"/>
      <c r="L6" s="65"/>
      <c r="M6" s="65"/>
      <c r="N6" s="65"/>
      <c r="O6" s="65"/>
      <c r="P6" s="65"/>
      <c r="Q6" s="65"/>
      <c r="R6" s="65"/>
      <c r="S6" s="65"/>
    </row>
    <row r="7" spans="1:19" ht="20.100000000000001" customHeight="1">
      <c r="A7" s="66" t="s">
        <v>70</v>
      </c>
      <c r="B7" s="66"/>
      <c r="C7" s="66"/>
      <c r="D7" s="120">
        <v>44910</v>
      </c>
      <c r="E7" s="115"/>
      <c r="F7" s="115"/>
      <c r="G7" s="115"/>
      <c r="H7" s="115"/>
      <c r="L7" s="65"/>
      <c r="M7" s="65"/>
      <c r="N7" s="65"/>
      <c r="O7" s="65"/>
      <c r="P7" s="65"/>
      <c r="Q7" s="65"/>
      <c r="R7" s="65"/>
      <c r="S7" s="65"/>
    </row>
    <row r="8" spans="1:19" ht="20.100000000000001" customHeight="1">
      <c r="A8" s="66" t="s">
        <v>71</v>
      </c>
      <c r="B8" s="66"/>
      <c r="C8" s="66"/>
      <c r="D8" s="115" t="s">
        <v>60</v>
      </c>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1" t="s">
        <v>79</v>
      </c>
      <c r="H12" s="121"/>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74">
        <v>26666</v>
      </c>
      <c r="C14" s="1"/>
      <c r="D14" s="73">
        <v>1499367</v>
      </c>
      <c r="E14" s="1">
        <v>4509.3</v>
      </c>
      <c r="F14" s="1"/>
      <c r="G14" s="25">
        <f>IF(B14=0,"",B14/E14)</f>
        <v>5.9135564278269355</v>
      </c>
      <c r="H14" s="25" t="e">
        <f>IF(B14=0,"",B14/F14)</f>
        <v>#DIV/0!</v>
      </c>
      <c r="I14" s="25"/>
    </row>
    <row r="15" spans="1:19" ht="20.100000000000001" customHeight="1">
      <c r="A15" s="13" t="s">
        <v>84</v>
      </c>
      <c r="B15" s="74">
        <v>28488</v>
      </c>
      <c r="C15" s="1"/>
      <c r="D15" s="73">
        <v>1636383</v>
      </c>
      <c r="E15" s="1">
        <v>4509.3</v>
      </c>
      <c r="F15" s="1"/>
      <c r="G15" s="25">
        <f t="shared" ref="G15:G25" si="0">IF(B15=0,"",B15/E15)</f>
        <v>6.3176102721043179</v>
      </c>
      <c r="H15" s="25" t="e">
        <f t="shared" ref="H15:H25" si="1">IF(B15=0,"",B15/F15)</f>
        <v>#DIV/0!</v>
      </c>
      <c r="I15" s="25"/>
    </row>
    <row r="16" spans="1:19" ht="20.100000000000001" customHeight="1">
      <c r="A16" s="13" t="s">
        <v>85</v>
      </c>
      <c r="B16" s="74">
        <v>26128</v>
      </c>
      <c r="C16" s="1"/>
      <c r="D16" s="73">
        <v>1527421</v>
      </c>
      <c r="E16" s="1">
        <v>4509.3</v>
      </c>
      <c r="F16" s="1"/>
      <c r="G16" s="25">
        <f t="shared" si="0"/>
        <v>5.7942474441709351</v>
      </c>
      <c r="H16" s="25" t="e">
        <f t="shared" si="1"/>
        <v>#DIV/0!</v>
      </c>
      <c r="I16" s="25"/>
    </row>
    <row r="17" spans="1:9" ht="20.100000000000001" customHeight="1">
      <c r="A17" s="13" t="s">
        <v>86</v>
      </c>
      <c r="B17" s="1">
        <v>29748</v>
      </c>
      <c r="C17" s="1"/>
      <c r="D17" s="29">
        <v>1707147.89</v>
      </c>
      <c r="E17" s="1">
        <v>4509.3</v>
      </c>
      <c r="F17" s="1"/>
      <c r="G17" s="25">
        <f t="shared" si="0"/>
        <v>6.5970327988823092</v>
      </c>
      <c r="H17" s="25" t="e">
        <f t="shared" si="1"/>
        <v>#DIV/0!</v>
      </c>
      <c r="I17" s="25"/>
    </row>
    <row r="18" spans="1:9" ht="20.100000000000001" customHeight="1">
      <c r="A18" s="13" t="s">
        <v>87</v>
      </c>
      <c r="B18" s="1">
        <v>27109</v>
      </c>
      <c r="C18" s="1"/>
      <c r="D18" s="29">
        <v>1591054.73</v>
      </c>
      <c r="E18" s="1">
        <v>4509.3</v>
      </c>
      <c r="F18" s="1"/>
      <c r="G18" s="25">
        <f t="shared" si="0"/>
        <v>6.0117978400195149</v>
      </c>
      <c r="H18" s="25" t="e">
        <f t="shared" si="1"/>
        <v>#DIV/0!</v>
      </c>
      <c r="I18" s="25"/>
    </row>
    <row r="19" spans="1:9" ht="20.100000000000001" customHeight="1">
      <c r="A19" s="13" t="s">
        <v>88</v>
      </c>
      <c r="B19" s="1">
        <v>26936</v>
      </c>
      <c r="C19" s="1"/>
      <c r="D19" s="29">
        <v>1594014</v>
      </c>
      <c r="E19" s="1">
        <v>4509.3</v>
      </c>
      <c r="F19" s="1"/>
      <c r="G19" s="25">
        <f t="shared" si="0"/>
        <v>5.9734326835650764</v>
      </c>
      <c r="H19" s="25" t="e">
        <f t="shared" si="1"/>
        <v>#DIV/0!</v>
      </c>
      <c r="I19" s="25"/>
    </row>
    <row r="20" spans="1:9" ht="20.100000000000001" customHeight="1">
      <c r="A20" s="13" t="s">
        <v>89</v>
      </c>
      <c r="B20" s="1">
        <v>28127</v>
      </c>
      <c r="C20" s="1"/>
      <c r="D20" s="29">
        <v>1558169.68</v>
      </c>
      <c r="E20" s="1">
        <v>7472.3</v>
      </c>
      <c r="F20" s="1"/>
      <c r="G20" s="25">
        <f t="shared" si="0"/>
        <v>3.7641689974974235</v>
      </c>
      <c r="H20" s="25" t="e">
        <f t="shared" si="1"/>
        <v>#DIV/0!</v>
      </c>
      <c r="I20" s="25"/>
    </row>
    <row r="21" spans="1:9" ht="20.100000000000001" customHeight="1">
      <c r="A21" s="13" t="s">
        <v>90</v>
      </c>
      <c r="B21" s="1">
        <v>27668</v>
      </c>
      <c r="C21" s="1"/>
      <c r="D21" s="29">
        <v>1447841.36</v>
      </c>
      <c r="E21" s="1">
        <v>7472.3</v>
      </c>
      <c r="F21" s="1"/>
      <c r="G21" s="25">
        <f t="shared" si="0"/>
        <v>3.7027421275912369</v>
      </c>
      <c r="H21" s="25" t="e">
        <f t="shared" si="1"/>
        <v>#DIV/0!</v>
      </c>
      <c r="I21" s="25"/>
    </row>
    <row r="22" spans="1:9" ht="20.100000000000001" customHeight="1">
      <c r="A22" s="13" t="s">
        <v>91</v>
      </c>
      <c r="B22" s="1">
        <v>26152</v>
      </c>
      <c r="C22" s="1"/>
      <c r="D22" s="29">
        <v>1400606.35</v>
      </c>
      <c r="E22" s="1">
        <v>7472.3</v>
      </c>
      <c r="F22" s="1"/>
      <c r="G22" s="25">
        <f t="shared" si="0"/>
        <v>3.4998594810165544</v>
      </c>
      <c r="H22" s="25" t="e">
        <f t="shared" si="1"/>
        <v>#DIV/0!</v>
      </c>
      <c r="I22" s="25"/>
    </row>
    <row r="23" spans="1:9" ht="20.100000000000001" customHeight="1">
      <c r="A23" s="13" t="s">
        <v>92</v>
      </c>
      <c r="B23" s="1">
        <v>25227</v>
      </c>
      <c r="C23" s="1"/>
      <c r="D23" s="29">
        <v>1254204.18</v>
      </c>
      <c r="E23" s="1">
        <v>7472.3</v>
      </c>
      <c r="F23" s="1"/>
      <c r="G23" s="25">
        <f t="shared" si="0"/>
        <v>3.3760689479812105</v>
      </c>
      <c r="H23" s="25" t="e">
        <f t="shared" si="1"/>
        <v>#DIV/0!</v>
      </c>
      <c r="I23" s="25"/>
    </row>
    <row r="24" spans="1:9" ht="20.100000000000001" customHeight="1">
      <c r="A24" s="13" t="s">
        <v>93</v>
      </c>
      <c r="B24" s="1">
        <v>25869</v>
      </c>
      <c r="C24" s="1"/>
      <c r="D24" s="29">
        <v>1212168.04</v>
      </c>
      <c r="E24" s="1">
        <v>7472.3</v>
      </c>
      <c r="F24" s="1"/>
      <c r="G24" s="25">
        <f t="shared" si="0"/>
        <v>3.4619862692879031</v>
      </c>
      <c r="H24" s="25" t="e">
        <f t="shared" si="1"/>
        <v>#DIV/0!</v>
      </c>
      <c r="I24" s="25"/>
    </row>
    <row r="25" spans="1:9" ht="20.100000000000001" customHeight="1">
      <c r="A25" s="13" t="s">
        <v>94</v>
      </c>
      <c r="B25" s="1">
        <v>27287</v>
      </c>
      <c r="C25" s="1"/>
      <c r="D25" s="29">
        <v>1248935.99</v>
      </c>
      <c r="E25" s="1">
        <v>7472.3</v>
      </c>
      <c r="F25" s="1"/>
      <c r="G25" s="25">
        <f t="shared" si="0"/>
        <v>3.6517538107410035</v>
      </c>
      <c r="H25" s="25" t="e">
        <f t="shared" si="1"/>
        <v>#DIV/0!</v>
      </c>
      <c r="I25" s="25"/>
    </row>
    <row r="26" spans="1:9" s="67" customFormat="1">
      <c r="A26" s="42" t="s">
        <v>95</v>
      </c>
      <c r="B26" s="26">
        <f>IF(SUM(B14:B25)=0,"",SUM(B14:B25))</f>
        <v>325405</v>
      </c>
      <c r="C26" s="17" t="str">
        <f>IF(MAX(C14:C25)=0,"",MAX(C14:C25))</f>
        <v/>
      </c>
      <c r="D26" s="30">
        <f t="shared" ref="D26" si="2">IF(SUM(D14:D25)=0,"",SUM(D14:D25))</f>
        <v>17677313.219999995</v>
      </c>
      <c r="E26" s="18" t="s">
        <v>96</v>
      </c>
      <c r="F26" s="18" t="s">
        <v>96</v>
      </c>
      <c r="G26" s="35" t="s">
        <v>96</v>
      </c>
      <c r="H26" s="35" t="s">
        <v>96</v>
      </c>
      <c r="I26" s="35"/>
    </row>
    <row r="27" spans="1:9" s="67" customFormat="1">
      <c r="A27" s="42" t="s">
        <v>97</v>
      </c>
      <c r="B27" s="26">
        <f>IF(SUM(B14:B25)=0,"",AVERAGE(B14:B25))</f>
        <v>27117.083333333332</v>
      </c>
      <c r="C27" s="17" t="str">
        <f t="shared" ref="C27:H27" si="3">IF(SUM(C14:C25)=0,"",AVERAGE(C14:C25))</f>
        <v/>
      </c>
      <c r="D27" s="30">
        <f t="shared" si="3"/>
        <v>1473109.4349999996</v>
      </c>
      <c r="E27" s="17">
        <f t="shared" si="3"/>
        <v>5990.8</v>
      </c>
      <c r="F27" s="17" t="str">
        <f t="shared" si="3"/>
        <v/>
      </c>
      <c r="G27" s="36">
        <f t="shared" si="3"/>
        <v>4.8386880917237027</v>
      </c>
      <c r="H27" s="36" t="e">
        <f t="shared" si="3"/>
        <v>#DIV/0!</v>
      </c>
      <c r="I27" s="36"/>
    </row>
    <row r="30" spans="1:9" ht="18.75">
      <c r="A30" s="108" t="s">
        <v>98</v>
      </c>
      <c r="B30" s="108"/>
      <c r="C30" s="108"/>
      <c r="D30" s="108"/>
      <c r="E30" s="108"/>
      <c r="F30" s="108"/>
      <c r="G30" s="108"/>
      <c r="H30" s="108"/>
    </row>
  </sheetData>
  <sheetProtection sheet="1" selectLockedCells="1"/>
  <mergeCells count="20">
    <mergeCell ref="A30:H30"/>
    <mergeCell ref="A12:A13"/>
    <mergeCell ref="B12:B13"/>
    <mergeCell ref="C12:C13"/>
    <mergeCell ref="D12:D13"/>
    <mergeCell ref="E12:E13"/>
    <mergeCell ref="G12:H12"/>
    <mergeCell ref="I12:I13"/>
    <mergeCell ref="A11:I11"/>
    <mergeCell ref="A1:H1"/>
    <mergeCell ref="A5:C5"/>
    <mergeCell ref="D5:H5"/>
    <mergeCell ref="A3:C3"/>
    <mergeCell ref="D3:H3"/>
    <mergeCell ref="A4:C4"/>
    <mergeCell ref="D6:H6"/>
    <mergeCell ref="D7:H7"/>
    <mergeCell ref="D8:H8"/>
    <mergeCell ref="D4:H4"/>
    <mergeCell ref="F12:F13"/>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0"/>
  <sheetViews>
    <sheetView topLeftCell="A20" zoomScaleNormal="100" workbookViewId="0">
      <selection activeCell="E25" sqref="E25"/>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0"/>
      <c r="E4" s="110"/>
      <c r="F4" s="110"/>
      <c r="G4" s="110"/>
      <c r="H4" s="110"/>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v>2022</v>
      </c>
      <c r="E6" s="115"/>
      <c r="F6" s="115"/>
      <c r="G6" s="115"/>
      <c r="H6" s="115"/>
      <c r="L6" s="65"/>
      <c r="M6" s="65"/>
      <c r="N6" s="65"/>
      <c r="O6" s="65"/>
      <c r="P6" s="65"/>
      <c r="Q6" s="65"/>
      <c r="R6" s="65"/>
      <c r="S6" s="65"/>
    </row>
    <row r="7" spans="1:19" ht="20.100000000000001" customHeight="1">
      <c r="A7" s="66" t="s">
        <v>70</v>
      </c>
      <c r="B7" s="66"/>
      <c r="C7" s="66"/>
      <c r="D7" s="120">
        <v>44910</v>
      </c>
      <c r="E7" s="115"/>
      <c r="F7" s="115"/>
      <c r="G7" s="115"/>
      <c r="H7" s="115"/>
      <c r="L7" s="65"/>
      <c r="M7" s="65"/>
      <c r="N7" s="65"/>
      <c r="O7" s="65"/>
      <c r="P7" s="65"/>
      <c r="Q7" s="65"/>
      <c r="R7" s="65"/>
      <c r="S7" s="65"/>
    </row>
    <row r="8" spans="1:19" ht="20.100000000000001" customHeight="1">
      <c r="A8" s="66" t="s">
        <v>71</v>
      </c>
      <c r="B8" s="66"/>
      <c r="C8" s="66"/>
      <c r="D8" s="115" t="s">
        <v>60</v>
      </c>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1" t="s">
        <v>79</v>
      </c>
      <c r="H12" s="121"/>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v>441</v>
      </c>
      <c r="C14" s="1"/>
      <c r="D14" s="73">
        <v>32947</v>
      </c>
      <c r="E14" s="1">
        <v>4509.3</v>
      </c>
      <c r="F14" s="1"/>
      <c r="G14" s="25">
        <f>IF(B14=0,"",B14/E14)</f>
        <v>9.779788437229725E-2</v>
      </c>
      <c r="H14" s="25" t="e">
        <f>IF(B14=0,"",B14/F14)</f>
        <v>#DIV/0!</v>
      </c>
      <c r="I14" s="25"/>
    </row>
    <row r="15" spans="1:19" ht="20.100000000000001" customHeight="1">
      <c r="A15" s="13" t="s">
        <v>84</v>
      </c>
      <c r="B15" s="1">
        <v>498</v>
      </c>
      <c r="C15" s="1"/>
      <c r="D15" s="73">
        <v>39324</v>
      </c>
      <c r="E15" s="1">
        <v>4509.3</v>
      </c>
      <c r="F15" s="1"/>
      <c r="G15" s="25">
        <f t="shared" ref="G15:G25" si="0">IF(B15=0,"",B15/E15)</f>
        <v>0.11043842725034927</v>
      </c>
      <c r="H15" s="25" t="e">
        <f t="shared" ref="H15:H25" si="1">IF(B15=0,"",B15/F15)</f>
        <v>#DIV/0!</v>
      </c>
      <c r="I15" s="25"/>
    </row>
    <row r="16" spans="1:19" ht="20.100000000000001" customHeight="1">
      <c r="A16" s="13" t="s">
        <v>85</v>
      </c>
      <c r="B16" s="1">
        <v>473</v>
      </c>
      <c r="C16" s="1"/>
      <c r="D16" s="73">
        <v>37350</v>
      </c>
      <c r="E16" s="1">
        <v>4509.3</v>
      </c>
      <c r="F16" s="1"/>
      <c r="G16" s="25">
        <f t="shared" si="0"/>
        <v>0.10489432949681768</v>
      </c>
      <c r="H16" s="25" t="e">
        <f t="shared" si="1"/>
        <v>#DIV/0!</v>
      </c>
      <c r="I16" s="25"/>
    </row>
    <row r="17" spans="1:9" ht="20.100000000000001" customHeight="1">
      <c r="A17" s="13" t="s">
        <v>86</v>
      </c>
      <c r="B17" s="1">
        <v>518</v>
      </c>
      <c r="C17" s="1"/>
      <c r="D17" s="29">
        <v>41065</v>
      </c>
      <c r="E17" s="1">
        <v>4509.3</v>
      </c>
      <c r="F17" s="1"/>
      <c r="G17" s="25">
        <f t="shared" si="0"/>
        <v>0.11487370545317455</v>
      </c>
      <c r="H17" s="25" t="e">
        <f t="shared" si="1"/>
        <v>#DIV/0!</v>
      </c>
      <c r="I17" s="25"/>
    </row>
    <row r="18" spans="1:9" ht="20.100000000000001" customHeight="1">
      <c r="A18" s="13" t="s">
        <v>87</v>
      </c>
      <c r="B18" s="1">
        <v>512</v>
      </c>
      <c r="C18" s="1"/>
      <c r="D18" s="29">
        <v>40961</v>
      </c>
      <c r="E18" s="1">
        <v>4509.3</v>
      </c>
      <c r="F18" s="1"/>
      <c r="G18" s="25">
        <f t="shared" si="0"/>
        <v>0.11354312199232697</v>
      </c>
      <c r="H18" s="25" t="e">
        <f t="shared" si="1"/>
        <v>#DIV/0!</v>
      </c>
      <c r="I18" s="25"/>
    </row>
    <row r="19" spans="1:9" ht="20.100000000000001" customHeight="1">
      <c r="A19" s="13" t="s">
        <v>88</v>
      </c>
      <c r="B19" s="1">
        <v>509</v>
      </c>
      <c r="C19" s="1"/>
      <c r="D19" s="29">
        <v>40721</v>
      </c>
      <c r="E19" s="1">
        <v>4509.3</v>
      </c>
      <c r="F19" s="1"/>
      <c r="G19" s="25">
        <f t="shared" si="0"/>
        <v>0.11287783026190318</v>
      </c>
      <c r="H19" s="25" t="e">
        <f t="shared" si="1"/>
        <v>#DIV/0!</v>
      </c>
      <c r="I19" s="25"/>
    </row>
    <row r="20" spans="1:9" ht="20.100000000000001" customHeight="1">
      <c r="A20" s="13" t="s">
        <v>89</v>
      </c>
      <c r="B20" s="1">
        <v>298</v>
      </c>
      <c r="C20" s="1"/>
      <c r="D20" s="29">
        <v>22901</v>
      </c>
      <c r="E20" s="1">
        <v>7472.3</v>
      </c>
      <c r="F20" s="1"/>
      <c r="G20" s="25">
        <f t="shared" si="0"/>
        <v>3.9880625777872943E-2</v>
      </c>
      <c r="H20" s="25" t="e">
        <f t="shared" si="1"/>
        <v>#DIV/0!</v>
      </c>
      <c r="I20" s="25"/>
    </row>
    <row r="21" spans="1:9" ht="20.100000000000001" customHeight="1">
      <c r="A21" s="13" t="s">
        <v>90</v>
      </c>
      <c r="B21" s="1">
        <v>264</v>
      </c>
      <c r="C21" s="1"/>
      <c r="D21" s="29">
        <v>19015</v>
      </c>
      <c r="E21" s="1">
        <v>7472.3</v>
      </c>
      <c r="F21" s="1"/>
      <c r="G21" s="25">
        <f t="shared" si="0"/>
        <v>3.5330487266303549E-2</v>
      </c>
      <c r="H21" s="25" t="e">
        <f t="shared" si="1"/>
        <v>#DIV/0!</v>
      </c>
      <c r="I21" s="25"/>
    </row>
    <row r="22" spans="1:9" ht="20.100000000000001" customHeight="1">
      <c r="A22" s="13" t="s">
        <v>91</v>
      </c>
      <c r="B22" s="1">
        <v>357</v>
      </c>
      <c r="C22" s="1"/>
      <c r="D22" s="29">
        <v>25713</v>
      </c>
      <c r="E22" s="1">
        <v>7472.3</v>
      </c>
      <c r="F22" s="1"/>
      <c r="G22" s="25">
        <f t="shared" si="0"/>
        <v>4.7776454371478663E-2</v>
      </c>
      <c r="H22" s="25" t="e">
        <f t="shared" si="1"/>
        <v>#DIV/0!</v>
      </c>
      <c r="I22" s="25"/>
    </row>
    <row r="23" spans="1:9" ht="20.100000000000001" customHeight="1">
      <c r="A23" s="13" t="s">
        <v>92</v>
      </c>
      <c r="B23" s="1">
        <v>284</v>
      </c>
      <c r="C23" s="1"/>
      <c r="D23" s="29">
        <v>19510</v>
      </c>
      <c r="E23" s="1">
        <v>7472.3</v>
      </c>
      <c r="F23" s="1"/>
      <c r="G23" s="25">
        <f t="shared" si="0"/>
        <v>3.8007039331932606E-2</v>
      </c>
      <c r="H23" s="25" t="e">
        <f t="shared" si="1"/>
        <v>#DIV/0!</v>
      </c>
      <c r="I23" s="25"/>
    </row>
    <row r="24" spans="1:9" ht="20.100000000000001" customHeight="1">
      <c r="A24" s="13" t="s">
        <v>93</v>
      </c>
      <c r="B24" s="1">
        <v>254</v>
      </c>
      <c r="C24" s="1"/>
      <c r="D24" s="29">
        <v>15899</v>
      </c>
      <c r="E24" s="1">
        <v>7472.3</v>
      </c>
      <c r="F24" s="1"/>
      <c r="G24" s="25">
        <f t="shared" si="0"/>
        <v>3.3992211233489021E-2</v>
      </c>
      <c r="H24" s="25" t="e">
        <f t="shared" si="1"/>
        <v>#DIV/0!</v>
      </c>
      <c r="I24" s="25"/>
    </row>
    <row r="25" spans="1:9" ht="20.100000000000001" customHeight="1">
      <c r="A25" s="13" t="s">
        <v>94</v>
      </c>
      <c r="B25" s="1">
        <v>247</v>
      </c>
      <c r="C25" s="1"/>
      <c r="D25" s="29">
        <v>15461</v>
      </c>
      <c r="E25" s="1">
        <v>7472.3</v>
      </c>
      <c r="F25" s="1"/>
      <c r="G25" s="25">
        <f t="shared" si="0"/>
        <v>3.3055418010518846E-2</v>
      </c>
      <c r="H25" s="25" t="e">
        <f t="shared" si="1"/>
        <v>#DIV/0!</v>
      </c>
      <c r="I25" s="25"/>
    </row>
    <row r="26" spans="1:9" s="67" customFormat="1">
      <c r="A26" s="42" t="s">
        <v>95</v>
      </c>
      <c r="B26" s="26">
        <f>IF(SUM(B14:B25)=0,"",SUM(B14:B25))</f>
        <v>4655</v>
      </c>
      <c r="C26" s="17" t="str">
        <f>IF(MAX(C14:C25)=0,"",MAX(C14:C25))</f>
        <v/>
      </c>
      <c r="D26" s="30">
        <f t="shared" ref="D26" si="2">IF(SUM(D14:D25)=0,"",SUM(D14:D25))</f>
        <v>350867</v>
      </c>
      <c r="E26" s="18" t="s">
        <v>96</v>
      </c>
      <c r="F26" s="18" t="s">
        <v>96</v>
      </c>
      <c r="G26" s="35" t="s">
        <v>96</v>
      </c>
      <c r="H26" s="35" t="s">
        <v>96</v>
      </c>
      <c r="I26" s="35"/>
    </row>
    <row r="27" spans="1:9" s="67" customFormat="1">
      <c r="A27" s="42" t="s">
        <v>97</v>
      </c>
      <c r="B27" s="26">
        <f>IF(SUM(B14:B25)=0,"",AVERAGE(B14:B25))</f>
        <v>387.91666666666669</v>
      </c>
      <c r="C27" s="17" t="str">
        <f t="shared" ref="C27:H27" si="3">IF(SUM(C14:C25)=0,"",AVERAGE(C14:C25))</f>
        <v/>
      </c>
      <c r="D27" s="30">
        <f t="shared" si="3"/>
        <v>29238.916666666668</v>
      </c>
      <c r="E27" s="17">
        <f t="shared" si="3"/>
        <v>5990.8</v>
      </c>
      <c r="F27" s="17" t="str">
        <f t="shared" si="3"/>
        <v/>
      </c>
      <c r="G27" s="36">
        <f t="shared" si="3"/>
        <v>7.3538961234872038E-2</v>
      </c>
      <c r="H27" s="36" t="e">
        <f t="shared" si="3"/>
        <v>#DIV/0!</v>
      </c>
      <c r="I27" s="36"/>
    </row>
    <row r="30" spans="1:9" ht="18.75">
      <c r="A30" s="108" t="s">
        <v>98</v>
      </c>
      <c r="B30" s="108"/>
      <c r="C30" s="108"/>
      <c r="D30" s="108"/>
      <c r="E30" s="108"/>
      <c r="F30" s="108"/>
      <c r="G30" s="108"/>
      <c r="H30" s="108"/>
    </row>
  </sheetData>
  <sheetProtection sheet="1" selectLockedCells="1"/>
  <mergeCells count="20">
    <mergeCell ref="A30:H30"/>
    <mergeCell ref="A12:A13"/>
    <mergeCell ref="B12:B13"/>
    <mergeCell ref="C12:C13"/>
    <mergeCell ref="D12:D13"/>
    <mergeCell ref="E12:E13"/>
    <mergeCell ref="G12:H12"/>
    <mergeCell ref="I12:I13"/>
    <mergeCell ref="A11:I11"/>
    <mergeCell ref="A1:H1"/>
    <mergeCell ref="A5:C5"/>
    <mergeCell ref="D5:H5"/>
    <mergeCell ref="A3:C3"/>
    <mergeCell ref="D3:H3"/>
    <mergeCell ref="A4:C4"/>
    <mergeCell ref="D6:H6"/>
    <mergeCell ref="D7:H7"/>
    <mergeCell ref="D8:H8"/>
    <mergeCell ref="D4:H4"/>
    <mergeCell ref="F12:F13"/>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F8AAD-17CE-4A18-B375-39A9C6A464FF}">
  <dimension ref="A1:S30"/>
  <sheetViews>
    <sheetView topLeftCell="A13" zoomScaleNormal="100" workbookViewId="0">
      <selection activeCell="D10" sqref="D10"/>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39"/>
      <c r="E4" s="68"/>
      <c r="F4" s="68"/>
      <c r="G4" s="68"/>
      <c r="H4" s="68"/>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v>2022</v>
      </c>
      <c r="E6" s="115"/>
      <c r="F6" s="115"/>
      <c r="G6" s="115"/>
      <c r="H6" s="115"/>
      <c r="L6" s="65"/>
      <c r="M6" s="65"/>
      <c r="N6" s="65"/>
      <c r="O6" s="65"/>
      <c r="P6" s="65"/>
      <c r="Q6" s="65"/>
      <c r="R6" s="65"/>
      <c r="S6" s="65"/>
    </row>
    <row r="7" spans="1:19" ht="20.100000000000001" customHeight="1">
      <c r="A7" s="66" t="s">
        <v>70</v>
      </c>
      <c r="B7" s="66"/>
      <c r="C7" s="66"/>
      <c r="D7" s="120">
        <v>44910</v>
      </c>
      <c r="E7" s="115"/>
      <c r="F7" s="115"/>
      <c r="G7" s="115"/>
      <c r="H7" s="115"/>
      <c r="L7" s="65"/>
      <c r="M7" s="65"/>
      <c r="N7" s="65"/>
      <c r="O7" s="65"/>
      <c r="P7" s="65"/>
      <c r="Q7" s="65"/>
      <c r="R7" s="65"/>
      <c r="S7" s="65"/>
    </row>
    <row r="8" spans="1:19" ht="20.100000000000001" customHeight="1">
      <c r="A8" s="66" t="s">
        <v>71</v>
      </c>
      <c r="B8" s="66"/>
      <c r="C8" s="66"/>
      <c r="D8" s="115" t="s">
        <v>60</v>
      </c>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1" t="s">
        <v>79</v>
      </c>
      <c r="H12" s="121"/>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v>545</v>
      </c>
      <c r="C14" s="1"/>
      <c r="D14" s="73">
        <v>57129</v>
      </c>
      <c r="E14" s="1">
        <v>4509.3</v>
      </c>
      <c r="F14" s="1"/>
      <c r="G14" s="25">
        <f>IF(B14=0,"",B14/E14)</f>
        <v>0.12086133102698866</v>
      </c>
      <c r="H14" s="25" t="e">
        <f>IF(B14=0,"",B14/F14)</f>
        <v>#DIV/0!</v>
      </c>
      <c r="I14" s="25"/>
    </row>
    <row r="15" spans="1:19" ht="20.100000000000001" customHeight="1">
      <c r="A15" s="13" t="s">
        <v>84</v>
      </c>
      <c r="B15" s="1">
        <v>1022</v>
      </c>
      <c r="C15" s="1"/>
      <c r="D15" s="73">
        <v>110826</v>
      </c>
      <c r="E15" s="1">
        <v>4509.3</v>
      </c>
      <c r="F15" s="1"/>
      <c r="G15" s="25">
        <f t="shared" ref="G15:G25" si="0">IF(B15=0,"",B15/E15)</f>
        <v>0.2266427161643714</v>
      </c>
      <c r="H15" s="25" t="e">
        <f t="shared" ref="H15:H25" si="1">IF(B15=0,"",B15/F15)</f>
        <v>#DIV/0!</v>
      </c>
      <c r="I15" s="25"/>
    </row>
    <row r="16" spans="1:19" ht="20.100000000000001" customHeight="1">
      <c r="A16" s="13" t="s">
        <v>85</v>
      </c>
      <c r="B16" s="1">
        <v>592</v>
      </c>
      <c r="C16" s="1"/>
      <c r="D16" s="73">
        <v>64196</v>
      </c>
      <c r="E16" s="1">
        <v>4509.3</v>
      </c>
      <c r="F16" s="1"/>
      <c r="G16" s="25">
        <f t="shared" si="0"/>
        <v>0.13128423480362805</v>
      </c>
      <c r="H16" s="25" t="e">
        <f t="shared" si="1"/>
        <v>#DIV/0!</v>
      </c>
      <c r="I16" s="25"/>
    </row>
    <row r="17" spans="1:9" ht="20.100000000000001" customHeight="1">
      <c r="A17" s="13" t="s">
        <v>86</v>
      </c>
      <c r="B17" s="1">
        <v>756</v>
      </c>
      <c r="C17" s="1"/>
      <c r="D17" s="29">
        <v>82614.27</v>
      </c>
      <c r="E17" s="1">
        <v>4509.3</v>
      </c>
      <c r="F17" s="1"/>
      <c r="G17" s="25">
        <f t="shared" si="0"/>
        <v>0.16765351606679529</v>
      </c>
      <c r="H17" s="25" t="e">
        <f t="shared" si="1"/>
        <v>#DIV/0!</v>
      </c>
      <c r="I17" s="25"/>
    </row>
    <row r="18" spans="1:9" ht="20.100000000000001" customHeight="1">
      <c r="A18" s="13" t="s">
        <v>87</v>
      </c>
      <c r="B18" s="1">
        <v>1969</v>
      </c>
      <c r="C18" s="1"/>
      <c r="D18" s="29">
        <v>215963.97</v>
      </c>
      <c r="E18" s="1">
        <v>4509.3</v>
      </c>
      <c r="F18" s="1"/>
      <c r="G18" s="25">
        <f t="shared" si="0"/>
        <v>0.43665313906814801</v>
      </c>
      <c r="H18" s="25" t="e">
        <f t="shared" si="1"/>
        <v>#DIV/0!</v>
      </c>
      <c r="I18" s="25"/>
    </row>
    <row r="19" spans="1:9" ht="20.100000000000001" customHeight="1">
      <c r="A19" s="13" t="s">
        <v>88</v>
      </c>
      <c r="B19" s="1">
        <v>2100</v>
      </c>
      <c r="C19" s="1"/>
      <c r="D19" s="29">
        <v>230123</v>
      </c>
      <c r="E19" s="1">
        <v>4509.3</v>
      </c>
      <c r="F19" s="1"/>
      <c r="G19" s="25">
        <f t="shared" si="0"/>
        <v>0.46570421129665357</v>
      </c>
      <c r="H19" s="25" t="e">
        <f t="shared" si="1"/>
        <v>#DIV/0!</v>
      </c>
      <c r="I19" s="25"/>
    </row>
    <row r="20" spans="1:9" ht="20.100000000000001" customHeight="1">
      <c r="A20" s="13" t="s">
        <v>89</v>
      </c>
      <c r="B20" s="1">
        <v>1143</v>
      </c>
      <c r="C20" s="1"/>
      <c r="D20" s="29">
        <v>117679.4</v>
      </c>
      <c r="E20" s="1">
        <v>7472.3</v>
      </c>
      <c r="F20" s="1"/>
      <c r="G20" s="25">
        <f t="shared" si="0"/>
        <v>0.15296495055070058</v>
      </c>
      <c r="H20" s="25" t="e">
        <f t="shared" si="1"/>
        <v>#DIV/0!</v>
      </c>
      <c r="I20" s="25"/>
    </row>
    <row r="21" spans="1:9" ht="20.100000000000001" customHeight="1">
      <c r="A21" s="13" t="s">
        <v>90</v>
      </c>
      <c r="B21" s="1">
        <v>2116</v>
      </c>
      <c r="C21" s="1"/>
      <c r="D21" s="29">
        <v>208762.64</v>
      </c>
      <c r="E21" s="1">
        <v>7472.3</v>
      </c>
      <c r="F21" s="1"/>
      <c r="G21" s="25">
        <f t="shared" si="0"/>
        <v>0.28317920854355416</v>
      </c>
      <c r="H21" s="25" t="e">
        <f t="shared" si="1"/>
        <v>#DIV/0!</v>
      </c>
      <c r="I21" s="25"/>
    </row>
    <row r="22" spans="1:9" ht="20.100000000000001" customHeight="1">
      <c r="A22" s="13" t="s">
        <v>91</v>
      </c>
      <c r="B22" s="1">
        <v>2200</v>
      </c>
      <c r="C22" s="1"/>
      <c r="D22" s="29">
        <v>216937.52</v>
      </c>
      <c r="E22" s="1">
        <v>7472.3</v>
      </c>
      <c r="F22" s="1"/>
      <c r="G22" s="25">
        <f t="shared" si="0"/>
        <v>0.29442072721919621</v>
      </c>
      <c r="H22" s="25" t="e">
        <f t="shared" si="1"/>
        <v>#DIV/0!</v>
      </c>
      <c r="I22" s="25"/>
    </row>
    <row r="23" spans="1:9" ht="20.100000000000001" customHeight="1">
      <c r="A23" s="13" t="s">
        <v>92</v>
      </c>
      <c r="B23" s="1">
        <v>1680</v>
      </c>
      <c r="C23" s="1"/>
      <c r="D23" s="29">
        <v>152410.56</v>
      </c>
      <c r="E23" s="1">
        <v>7472.3</v>
      </c>
      <c r="F23" s="1"/>
      <c r="G23" s="25">
        <f t="shared" si="0"/>
        <v>0.22483037351284074</v>
      </c>
      <c r="H23" s="25" t="e">
        <f t="shared" si="1"/>
        <v>#DIV/0!</v>
      </c>
      <c r="I23" s="25"/>
    </row>
    <row r="24" spans="1:9" ht="20.100000000000001" customHeight="1">
      <c r="A24" s="13" t="s">
        <v>93</v>
      </c>
      <c r="B24" s="1">
        <v>1642</v>
      </c>
      <c r="C24" s="1"/>
      <c r="D24" s="29">
        <v>141130.14000000001</v>
      </c>
      <c r="E24" s="1">
        <v>7472.3</v>
      </c>
      <c r="F24" s="1"/>
      <c r="G24" s="25">
        <f t="shared" si="0"/>
        <v>0.21974492458814554</v>
      </c>
      <c r="H24" s="25" t="e">
        <f t="shared" si="1"/>
        <v>#DIV/0!</v>
      </c>
      <c r="I24" s="25"/>
    </row>
    <row r="25" spans="1:9" ht="20.100000000000001" customHeight="1">
      <c r="A25" s="13" t="s">
        <v>94</v>
      </c>
      <c r="B25" s="1">
        <v>1892</v>
      </c>
      <c r="C25" s="1"/>
      <c r="D25" s="29">
        <v>162418.15</v>
      </c>
      <c r="E25" s="1">
        <v>7472.3</v>
      </c>
      <c r="F25" s="1"/>
      <c r="G25" s="25">
        <f t="shared" si="0"/>
        <v>0.25320182540850877</v>
      </c>
      <c r="H25" s="25" t="e">
        <f t="shared" si="1"/>
        <v>#DIV/0!</v>
      </c>
      <c r="I25" s="25"/>
    </row>
    <row r="26" spans="1:9" s="67" customFormat="1">
      <c r="A26" s="42" t="s">
        <v>95</v>
      </c>
      <c r="B26" s="26">
        <f>IF(SUM(B14:B25)=0,"",SUM(B14:B25))</f>
        <v>17657</v>
      </c>
      <c r="C26" s="17" t="str">
        <f>IF(MAX(C14:C25)=0,"",MAX(C14:C25))</f>
        <v/>
      </c>
      <c r="D26" s="30">
        <f t="shared" ref="D26" si="2">IF(SUM(D14:D25)=0,"",SUM(D14:D25))</f>
        <v>1760190.65</v>
      </c>
      <c r="E26" s="18" t="s">
        <v>96</v>
      </c>
      <c r="F26" s="18" t="s">
        <v>96</v>
      </c>
      <c r="G26" s="35" t="s">
        <v>96</v>
      </c>
      <c r="H26" s="35" t="s">
        <v>96</v>
      </c>
      <c r="I26" s="35"/>
    </row>
    <row r="27" spans="1:9" s="67" customFormat="1">
      <c r="A27" s="42" t="s">
        <v>97</v>
      </c>
      <c r="B27" s="26">
        <f>IF(SUM(B14:B25)=0,"",AVERAGE(B14:B25))</f>
        <v>1471.4166666666667</v>
      </c>
      <c r="C27" s="17" t="str">
        <f t="shared" ref="C27:H27" si="3">IF(SUM(C14:C25)=0,"",AVERAGE(C14:C25))</f>
        <v/>
      </c>
      <c r="D27" s="30">
        <f t="shared" si="3"/>
        <v>146682.55416666667</v>
      </c>
      <c r="E27" s="17">
        <f t="shared" si="3"/>
        <v>5990.8</v>
      </c>
      <c r="F27" s="17" t="str">
        <f t="shared" si="3"/>
        <v/>
      </c>
      <c r="G27" s="36">
        <f t="shared" si="3"/>
        <v>0.24809509652079428</v>
      </c>
      <c r="H27" s="36" t="e">
        <f t="shared" si="3"/>
        <v>#DIV/0!</v>
      </c>
      <c r="I27" s="36"/>
    </row>
    <row r="30" spans="1:9" ht="18.75">
      <c r="A30" s="108" t="s">
        <v>98</v>
      </c>
      <c r="B30" s="108"/>
      <c r="C30" s="108"/>
      <c r="D30" s="108"/>
      <c r="E30" s="108"/>
      <c r="F30" s="108"/>
      <c r="G30" s="108"/>
      <c r="H30" s="108"/>
    </row>
  </sheetData>
  <sheetProtection sheet="1" selectLockedCells="1"/>
  <mergeCells count="19">
    <mergeCell ref="G12:H12"/>
    <mergeCell ref="I12:I13"/>
    <mergeCell ref="A30:H30"/>
    <mergeCell ref="D6:H6"/>
    <mergeCell ref="D7:H7"/>
    <mergeCell ref="D8:H8"/>
    <mergeCell ref="A11:I11"/>
    <mergeCell ref="A12:A13"/>
    <mergeCell ref="B12:B13"/>
    <mergeCell ref="C12:C13"/>
    <mergeCell ref="D12:D13"/>
    <mergeCell ref="E12:E13"/>
    <mergeCell ref="F12:F13"/>
    <mergeCell ref="A1:H1"/>
    <mergeCell ref="A3:C3"/>
    <mergeCell ref="D3:H3"/>
    <mergeCell ref="A4:C4"/>
    <mergeCell ref="A5:C5"/>
    <mergeCell ref="D5:H5"/>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0"/>
  <sheetViews>
    <sheetView topLeftCell="A12" zoomScaleNormal="100" workbookViewId="0">
      <selection activeCell="B10" sqref="B10"/>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39"/>
      <c r="E4" s="68"/>
      <c r="F4" s="68"/>
      <c r="G4" s="68"/>
      <c r="H4" s="68"/>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v>2022</v>
      </c>
      <c r="E6" s="115"/>
      <c r="F6" s="115"/>
      <c r="G6" s="115"/>
      <c r="H6" s="115"/>
      <c r="L6" s="65"/>
      <c r="M6" s="65"/>
      <c r="N6" s="65"/>
      <c r="O6" s="65"/>
      <c r="P6" s="65"/>
      <c r="Q6" s="65"/>
      <c r="R6" s="65"/>
      <c r="S6" s="65"/>
    </row>
    <row r="7" spans="1:19" ht="20.100000000000001" customHeight="1">
      <c r="A7" s="66" t="s">
        <v>70</v>
      </c>
      <c r="B7" s="66"/>
      <c r="C7" s="66"/>
      <c r="D7" s="120">
        <v>44910</v>
      </c>
      <c r="E7" s="115"/>
      <c r="F7" s="115"/>
      <c r="G7" s="115"/>
      <c r="H7" s="115"/>
      <c r="L7" s="65"/>
      <c r="M7" s="65"/>
      <c r="N7" s="65"/>
      <c r="O7" s="65"/>
      <c r="P7" s="65"/>
      <c r="Q7" s="65"/>
      <c r="R7" s="65"/>
      <c r="S7" s="65"/>
    </row>
    <row r="8" spans="1:19" ht="20.100000000000001" customHeight="1">
      <c r="A8" s="66" t="s">
        <v>71</v>
      </c>
      <c r="B8" s="66"/>
      <c r="C8" s="66"/>
      <c r="D8" s="115" t="s">
        <v>60</v>
      </c>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1" t="s">
        <v>79</v>
      </c>
      <c r="H12" s="121"/>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v>2400</v>
      </c>
      <c r="C14" s="1"/>
      <c r="D14" s="73">
        <v>183687</v>
      </c>
      <c r="E14" s="1">
        <v>4509.3</v>
      </c>
      <c r="F14" s="1"/>
      <c r="G14" s="25">
        <f>IF(B14=0,"",B14/E14)</f>
        <v>0.53223338433903267</v>
      </c>
      <c r="H14" s="25" t="e">
        <f>IF(B14=0,"",B14/F14)</f>
        <v>#DIV/0!</v>
      </c>
      <c r="I14" s="25"/>
    </row>
    <row r="15" spans="1:19" ht="20.100000000000001" customHeight="1">
      <c r="A15" s="13" t="s">
        <v>84</v>
      </c>
      <c r="B15" s="1">
        <v>3280</v>
      </c>
      <c r="C15" s="1"/>
      <c r="D15" s="73">
        <v>306007</v>
      </c>
      <c r="E15" s="1">
        <v>4509.3</v>
      </c>
      <c r="F15" s="1"/>
      <c r="G15" s="25">
        <f t="shared" ref="G15:G25" si="0">IF(B15=0,"",B15/E15)</f>
        <v>0.7273856252633446</v>
      </c>
      <c r="H15" s="25" t="e">
        <f t="shared" ref="H15:H25" si="1">IF(B15=0,"",B15/F15)</f>
        <v>#DIV/0!</v>
      </c>
      <c r="I15" s="25"/>
    </row>
    <row r="16" spans="1:19" ht="20.100000000000001" customHeight="1">
      <c r="A16" s="13" t="s">
        <v>85</v>
      </c>
      <c r="B16" s="1">
        <v>3760</v>
      </c>
      <c r="C16" s="1"/>
      <c r="D16" s="73">
        <v>437285</v>
      </c>
      <c r="E16" s="1">
        <v>4509.3</v>
      </c>
      <c r="F16" s="1"/>
      <c r="G16" s="25">
        <f t="shared" si="0"/>
        <v>0.83383230213115112</v>
      </c>
      <c r="H16" s="25" t="e">
        <f t="shared" si="1"/>
        <v>#DIV/0!</v>
      </c>
      <c r="I16" s="25"/>
    </row>
    <row r="17" spans="1:9" ht="20.100000000000001" customHeight="1">
      <c r="A17" s="13" t="s">
        <v>86</v>
      </c>
      <c r="B17" s="1">
        <v>3440</v>
      </c>
      <c r="C17" s="1"/>
      <c r="D17" s="29">
        <v>518461.87</v>
      </c>
      <c r="E17" s="1">
        <v>4509.3</v>
      </c>
      <c r="F17" s="1"/>
      <c r="G17" s="25">
        <f t="shared" si="0"/>
        <v>0.76286785088594677</v>
      </c>
      <c r="H17" s="25" t="e">
        <f t="shared" si="1"/>
        <v>#DIV/0!</v>
      </c>
      <c r="I17" s="25"/>
    </row>
    <row r="18" spans="1:9" ht="20.100000000000001" customHeight="1">
      <c r="A18" s="13" t="s">
        <v>87</v>
      </c>
      <c r="B18" s="1">
        <v>3920</v>
      </c>
      <c r="C18" s="1"/>
      <c r="D18" s="29">
        <v>502693.94</v>
      </c>
      <c r="E18" s="1">
        <v>4509.3</v>
      </c>
      <c r="F18" s="1"/>
      <c r="G18" s="25">
        <f t="shared" si="0"/>
        <v>0.86931452775375329</v>
      </c>
      <c r="H18" s="25" t="e">
        <f t="shared" si="1"/>
        <v>#DIV/0!</v>
      </c>
      <c r="I18" s="25"/>
    </row>
    <row r="19" spans="1:9" ht="20.100000000000001" customHeight="1">
      <c r="A19" s="13" t="s">
        <v>88</v>
      </c>
      <c r="B19" s="1">
        <v>4080</v>
      </c>
      <c r="C19" s="1"/>
      <c r="D19" s="29">
        <v>544935.87</v>
      </c>
      <c r="E19" s="1">
        <v>4509.3</v>
      </c>
      <c r="F19" s="1"/>
      <c r="G19" s="25">
        <f t="shared" si="0"/>
        <v>0.90479675337635546</v>
      </c>
      <c r="H19" s="25" t="e">
        <f t="shared" si="1"/>
        <v>#DIV/0!</v>
      </c>
      <c r="I19" s="25"/>
    </row>
    <row r="20" spans="1:9" ht="20.100000000000001" customHeight="1">
      <c r="A20" s="13" t="s">
        <v>89</v>
      </c>
      <c r="B20" s="1">
        <v>3200</v>
      </c>
      <c r="C20" s="1"/>
      <c r="D20" s="29">
        <v>424217.87</v>
      </c>
      <c r="E20" s="1">
        <v>7472.3</v>
      </c>
      <c r="F20" s="1"/>
      <c r="G20" s="25">
        <f t="shared" si="0"/>
        <v>0.42824833050064903</v>
      </c>
      <c r="H20" s="25" t="e">
        <f t="shared" si="1"/>
        <v>#DIV/0!</v>
      </c>
      <c r="I20" s="25"/>
    </row>
    <row r="21" spans="1:9" ht="20.100000000000001" customHeight="1">
      <c r="A21" s="13" t="s">
        <v>90</v>
      </c>
      <c r="B21" s="1">
        <v>3440</v>
      </c>
      <c r="C21" s="1"/>
      <c r="D21" s="29">
        <v>360873.22</v>
      </c>
      <c r="E21" s="1">
        <v>7472.3</v>
      </c>
      <c r="F21" s="1"/>
      <c r="G21" s="25">
        <f t="shared" si="0"/>
        <v>0.46036695528819771</v>
      </c>
      <c r="H21" s="25" t="e">
        <f t="shared" si="1"/>
        <v>#DIV/0!</v>
      </c>
      <c r="I21" s="25"/>
    </row>
    <row r="22" spans="1:9" ht="20.100000000000001" customHeight="1">
      <c r="A22" s="13" t="s">
        <v>91</v>
      </c>
      <c r="B22" s="1">
        <v>4400</v>
      </c>
      <c r="C22" s="1"/>
      <c r="D22" s="29">
        <v>471016.92</v>
      </c>
      <c r="E22" s="1">
        <v>7472.3</v>
      </c>
      <c r="F22" s="1"/>
      <c r="G22" s="25">
        <f t="shared" si="0"/>
        <v>0.58884145443839242</v>
      </c>
      <c r="H22" s="25" t="e">
        <f t="shared" si="1"/>
        <v>#DIV/0!</v>
      </c>
      <c r="I22" s="25"/>
    </row>
    <row r="23" spans="1:9" ht="20.100000000000001" customHeight="1">
      <c r="A23" s="13" t="s">
        <v>92</v>
      </c>
      <c r="B23" s="1">
        <v>3840</v>
      </c>
      <c r="C23" s="1"/>
      <c r="D23" s="29">
        <v>341218.76</v>
      </c>
      <c r="E23" s="1">
        <v>7472.3</v>
      </c>
      <c r="F23" s="1"/>
      <c r="G23" s="25">
        <f t="shared" si="0"/>
        <v>0.51389799660077884</v>
      </c>
      <c r="H23" s="25" t="e">
        <f t="shared" si="1"/>
        <v>#DIV/0!</v>
      </c>
      <c r="I23" s="25"/>
    </row>
    <row r="24" spans="1:9" ht="20.100000000000001" customHeight="1">
      <c r="A24" s="13" t="s">
        <v>93</v>
      </c>
      <c r="B24" s="1">
        <v>4320</v>
      </c>
      <c r="C24" s="1"/>
      <c r="D24" s="29">
        <v>418962.18</v>
      </c>
      <c r="E24" s="1">
        <v>7472.3</v>
      </c>
      <c r="F24" s="1"/>
      <c r="G24" s="25">
        <f t="shared" si="0"/>
        <v>0.57813524617587619</v>
      </c>
      <c r="H24" s="25" t="e">
        <f t="shared" si="1"/>
        <v>#DIV/0!</v>
      </c>
      <c r="I24" s="25"/>
    </row>
    <row r="25" spans="1:9" ht="20.100000000000001" customHeight="1">
      <c r="A25" s="13" t="s">
        <v>94</v>
      </c>
      <c r="B25" s="1">
        <v>4640</v>
      </c>
      <c r="C25" s="1"/>
      <c r="D25" s="29">
        <v>396931.32</v>
      </c>
      <c r="E25" s="1">
        <v>7472.3</v>
      </c>
      <c r="F25" s="1"/>
      <c r="G25" s="25">
        <f t="shared" si="0"/>
        <v>0.6209600792259411</v>
      </c>
      <c r="H25" s="25" t="e">
        <f t="shared" si="1"/>
        <v>#DIV/0!</v>
      </c>
      <c r="I25" s="25"/>
    </row>
    <row r="26" spans="1:9" s="67" customFormat="1">
      <c r="A26" s="42" t="s">
        <v>95</v>
      </c>
      <c r="B26" s="26">
        <f>IF(SUM(B14:B25)=0,"",SUM(B14:B25))</f>
        <v>44720</v>
      </c>
      <c r="C26" s="17" t="str">
        <f>IF(MAX(C14:C25)=0,"",MAX(C14:C25))</f>
        <v/>
      </c>
      <c r="D26" s="30">
        <f t="shared" ref="D26" si="2">IF(SUM(D14:D25)=0,"",SUM(D14:D25))</f>
        <v>4906290.95</v>
      </c>
      <c r="E26" s="18" t="s">
        <v>96</v>
      </c>
      <c r="F26" s="18" t="s">
        <v>96</v>
      </c>
      <c r="G26" s="35" t="s">
        <v>96</v>
      </c>
      <c r="H26" s="35" t="s">
        <v>96</v>
      </c>
      <c r="I26" s="35"/>
    </row>
    <row r="27" spans="1:9" s="67" customFormat="1">
      <c r="A27" s="42" t="s">
        <v>97</v>
      </c>
      <c r="B27" s="26">
        <f>IF(SUM(B14:B25)=0,"",AVERAGE(B14:B25))</f>
        <v>3726.6666666666665</v>
      </c>
      <c r="C27" s="17" t="str">
        <f t="shared" ref="C27:H27" si="3">IF(SUM(C14:C25)=0,"",AVERAGE(C14:C25))</f>
        <v/>
      </c>
      <c r="D27" s="30">
        <f t="shared" si="3"/>
        <v>408857.57916666666</v>
      </c>
      <c r="E27" s="17">
        <f t="shared" si="3"/>
        <v>5990.8</v>
      </c>
      <c r="F27" s="17" t="str">
        <f t="shared" si="3"/>
        <v/>
      </c>
      <c r="G27" s="36">
        <f t="shared" si="3"/>
        <v>0.65174004216495163</v>
      </c>
      <c r="H27" s="36" t="e">
        <f t="shared" si="3"/>
        <v>#DIV/0!</v>
      </c>
      <c r="I27" s="36"/>
    </row>
    <row r="30" spans="1:9" ht="18.75">
      <c r="A30" s="108" t="s">
        <v>98</v>
      </c>
      <c r="B30" s="108"/>
      <c r="C30" s="108"/>
      <c r="D30" s="108"/>
      <c r="E30" s="108"/>
      <c r="F30" s="108"/>
      <c r="G30" s="108"/>
      <c r="H30" s="108"/>
    </row>
  </sheetData>
  <sheetProtection sheet="1" selectLockedCells="1"/>
  <mergeCells count="19">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6:H6"/>
    <mergeCell ref="D7:H7"/>
    <mergeCell ref="D8:H8"/>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5CE9E-4A10-4EC0-A88C-F4DBA3CF5D8E}">
  <dimension ref="A1:S30"/>
  <sheetViews>
    <sheetView topLeftCell="A13" zoomScaleNormal="100" workbookViewId="0">
      <selection activeCell="D10" sqref="D10"/>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39"/>
      <c r="E4" s="68"/>
      <c r="F4" s="68"/>
      <c r="G4" s="68"/>
      <c r="H4" s="68"/>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v>2022</v>
      </c>
      <c r="E6" s="115"/>
      <c r="F6" s="115"/>
      <c r="G6" s="115"/>
      <c r="H6" s="115"/>
      <c r="L6" s="65"/>
      <c r="M6" s="65"/>
      <c r="N6" s="65"/>
      <c r="O6" s="65"/>
      <c r="P6" s="65"/>
      <c r="Q6" s="65"/>
      <c r="R6" s="65"/>
      <c r="S6" s="65"/>
    </row>
    <row r="7" spans="1:19" ht="20.100000000000001" customHeight="1">
      <c r="A7" s="66" t="s">
        <v>70</v>
      </c>
      <c r="B7" s="66"/>
      <c r="C7" s="66"/>
      <c r="D7" s="120">
        <v>44910</v>
      </c>
      <c r="E7" s="115"/>
      <c r="F7" s="115"/>
      <c r="G7" s="115"/>
      <c r="H7" s="115"/>
      <c r="L7" s="65"/>
      <c r="M7" s="65"/>
      <c r="N7" s="65"/>
      <c r="O7" s="65"/>
      <c r="P7" s="65"/>
      <c r="Q7" s="65"/>
      <c r="R7" s="65"/>
      <c r="S7" s="65"/>
    </row>
    <row r="8" spans="1:19" ht="20.100000000000001" customHeight="1">
      <c r="A8" s="66" t="s">
        <v>71</v>
      </c>
      <c r="B8" s="66"/>
      <c r="C8" s="66"/>
      <c r="D8" s="115" t="s">
        <v>60</v>
      </c>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1" t="s">
        <v>79</v>
      </c>
      <c r="H12" s="121"/>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v>0</v>
      </c>
      <c r="C14" s="1"/>
      <c r="D14" s="73">
        <v>2252</v>
      </c>
      <c r="E14" s="1">
        <v>4509.3</v>
      </c>
      <c r="F14" s="1"/>
      <c r="G14" s="25" t="str">
        <f>IF(B14=0,"",B14/E14)</f>
        <v/>
      </c>
      <c r="H14" s="25" t="str">
        <f>IF(B14=0,"",B14/F14)</f>
        <v/>
      </c>
      <c r="I14" s="25"/>
    </row>
    <row r="15" spans="1:19" ht="20.100000000000001" customHeight="1">
      <c r="A15" s="13" t="s">
        <v>84</v>
      </c>
      <c r="B15" s="1">
        <v>0</v>
      </c>
      <c r="C15" s="1"/>
      <c r="D15" s="73">
        <v>2331</v>
      </c>
      <c r="E15" s="1">
        <v>4509.3</v>
      </c>
      <c r="F15" s="1"/>
      <c r="G15" s="25" t="str">
        <f t="shared" ref="G15:G25" si="0">IF(B15=0,"",B15/E15)</f>
        <v/>
      </c>
      <c r="H15" s="25" t="str">
        <f t="shared" ref="H15:H25" si="1">IF(B15=0,"",B15/F15)</f>
        <v/>
      </c>
      <c r="I15" s="25"/>
    </row>
    <row r="16" spans="1:19" ht="20.100000000000001" customHeight="1">
      <c r="A16" s="13" t="s">
        <v>85</v>
      </c>
      <c r="B16" s="1">
        <v>0</v>
      </c>
      <c r="C16" s="1"/>
      <c r="D16" s="73">
        <v>2331</v>
      </c>
      <c r="E16" s="1">
        <v>4509.3</v>
      </c>
      <c r="F16" s="1"/>
      <c r="G16" s="25" t="str">
        <f t="shared" si="0"/>
        <v/>
      </c>
      <c r="H16" s="25" t="str">
        <f t="shared" si="1"/>
        <v/>
      </c>
      <c r="I16" s="25"/>
    </row>
    <row r="17" spans="1:9" ht="20.100000000000001" customHeight="1">
      <c r="A17" s="13" t="s">
        <v>86</v>
      </c>
      <c r="B17" s="1">
        <v>0</v>
      </c>
      <c r="C17" s="1"/>
      <c r="D17" s="29">
        <v>2348.4299999999998</v>
      </c>
      <c r="E17" s="1">
        <v>4509.3</v>
      </c>
      <c r="F17" s="1"/>
      <c r="G17" s="25" t="str">
        <f t="shared" si="0"/>
        <v/>
      </c>
      <c r="H17" s="25" t="str">
        <f t="shared" si="1"/>
        <v/>
      </c>
      <c r="I17" s="25"/>
    </row>
    <row r="18" spans="1:9" ht="20.100000000000001" customHeight="1">
      <c r="A18" s="13" t="s">
        <v>87</v>
      </c>
      <c r="B18" s="1">
        <v>0</v>
      </c>
      <c r="C18" s="1"/>
      <c r="D18" s="29">
        <v>2361.3000000000002</v>
      </c>
      <c r="E18" s="1">
        <v>4509.3</v>
      </c>
      <c r="F18" s="1"/>
      <c r="G18" s="25" t="str">
        <f t="shared" si="0"/>
        <v/>
      </c>
      <c r="H18" s="25" t="str">
        <f t="shared" si="1"/>
        <v/>
      </c>
      <c r="I18" s="25"/>
    </row>
    <row r="19" spans="1:9" ht="20.100000000000001" customHeight="1">
      <c r="A19" s="13" t="s">
        <v>88</v>
      </c>
      <c r="B19" s="1">
        <v>0</v>
      </c>
      <c r="C19" s="1"/>
      <c r="D19" s="29">
        <v>2361.3000000000002</v>
      </c>
      <c r="E19" s="1">
        <v>4509.3</v>
      </c>
      <c r="F19" s="1"/>
      <c r="G19" s="25" t="str">
        <f t="shared" si="0"/>
        <v/>
      </c>
      <c r="H19" s="25" t="str">
        <f t="shared" si="1"/>
        <v/>
      </c>
      <c r="I19" s="25"/>
    </row>
    <row r="20" spans="1:9" ht="20.100000000000001" customHeight="1">
      <c r="A20" s="13" t="s">
        <v>89</v>
      </c>
      <c r="B20" s="1">
        <v>0</v>
      </c>
      <c r="C20" s="1"/>
      <c r="D20" s="29">
        <v>2212.31</v>
      </c>
      <c r="E20" s="1">
        <v>7472.3</v>
      </c>
      <c r="F20" s="1"/>
      <c r="G20" s="25" t="str">
        <f t="shared" si="0"/>
        <v/>
      </c>
      <c r="H20" s="25" t="str">
        <f t="shared" si="1"/>
        <v/>
      </c>
      <c r="I20" s="25"/>
    </row>
    <row r="21" spans="1:9" ht="20.100000000000001" customHeight="1">
      <c r="A21" s="13" t="s">
        <v>90</v>
      </c>
      <c r="B21" s="1">
        <v>0</v>
      </c>
      <c r="C21" s="1"/>
      <c r="D21" s="29">
        <v>2125.8000000000002</v>
      </c>
      <c r="E21" s="1">
        <v>7472.3</v>
      </c>
      <c r="F21" s="1"/>
      <c r="G21" s="25" t="str">
        <f t="shared" si="0"/>
        <v/>
      </c>
      <c r="H21" s="25" t="str">
        <f t="shared" si="1"/>
        <v/>
      </c>
      <c r="I21" s="25"/>
    </row>
    <row r="22" spans="1:9" ht="20.100000000000001" customHeight="1">
      <c r="A22" s="13" t="s">
        <v>91</v>
      </c>
      <c r="B22" s="1">
        <v>0</v>
      </c>
      <c r="C22" s="1"/>
      <c r="D22" s="29">
        <v>2125.8000000000002</v>
      </c>
      <c r="E22" s="1">
        <v>7472.3</v>
      </c>
      <c r="F22" s="1"/>
      <c r="G22" s="25" t="str">
        <f t="shared" si="0"/>
        <v/>
      </c>
      <c r="H22" s="25" t="str">
        <f t="shared" si="1"/>
        <v/>
      </c>
      <c r="I22" s="25"/>
    </row>
    <row r="23" spans="1:9" ht="20.100000000000001" customHeight="1">
      <c r="A23" s="13" t="s">
        <v>92</v>
      </c>
      <c r="B23" s="1">
        <v>0</v>
      </c>
      <c r="C23" s="1"/>
      <c r="D23" s="29">
        <v>1949.79</v>
      </c>
      <c r="E23" s="1">
        <v>7472.3</v>
      </c>
      <c r="F23" s="1"/>
      <c r="G23" s="25" t="str">
        <f t="shared" si="0"/>
        <v/>
      </c>
      <c r="H23" s="25" t="str">
        <f t="shared" si="1"/>
        <v/>
      </c>
      <c r="I23" s="25"/>
    </row>
    <row r="24" spans="1:9" ht="20.100000000000001" customHeight="1">
      <c r="A24" s="13" t="s">
        <v>93</v>
      </c>
      <c r="B24" s="1">
        <v>0</v>
      </c>
      <c r="C24" s="1"/>
      <c r="D24" s="29">
        <v>1847.6</v>
      </c>
      <c r="E24" s="1">
        <v>7472.3</v>
      </c>
      <c r="F24" s="1"/>
      <c r="G24" s="25" t="str">
        <f t="shared" si="0"/>
        <v/>
      </c>
      <c r="H24" s="25" t="str">
        <f t="shared" si="1"/>
        <v/>
      </c>
      <c r="I24" s="25"/>
    </row>
    <row r="25" spans="1:9" ht="20.100000000000001" customHeight="1">
      <c r="A25" s="13" t="s">
        <v>94</v>
      </c>
      <c r="B25" s="1">
        <v>0</v>
      </c>
      <c r="C25" s="1"/>
      <c r="D25" s="29">
        <v>1847.6</v>
      </c>
      <c r="E25" s="1">
        <v>7472.3</v>
      </c>
      <c r="F25" s="1"/>
      <c r="G25" s="25" t="str">
        <f t="shared" si="0"/>
        <v/>
      </c>
      <c r="H25" s="25" t="str">
        <f t="shared" si="1"/>
        <v/>
      </c>
      <c r="I25" s="25"/>
    </row>
    <row r="26" spans="1:9" s="67" customFormat="1">
      <c r="A26" s="42" t="s">
        <v>95</v>
      </c>
      <c r="B26" s="26" t="str">
        <f>IF(SUM(B14:B25)=0,"",SUM(B14:B25))</f>
        <v/>
      </c>
      <c r="C26" s="17" t="str">
        <f>IF(MAX(C14:C25)=0,"",MAX(C14:C25))</f>
        <v/>
      </c>
      <c r="D26" s="30">
        <f t="shared" ref="D26" si="2">IF(SUM(D14:D25)=0,"",SUM(D14:D25))</f>
        <v>26093.929999999997</v>
      </c>
      <c r="E26" s="18" t="s">
        <v>96</v>
      </c>
      <c r="F26" s="18" t="s">
        <v>96</v>
      </c>
      <c r="G26" s="35" t="s">
        <v>96</v>
      </c>
      <c r="H26" s="35" t="s">
        <v>96</v>
      </c>
      <c r="I26" s="35"/>
    </row>
    <row r="27" spans="1:9" s="67" customFormat="1">
      <c r="A27" s="42" t="s">
        <v>97</v>
      </c>
      <c r="B27" s="26" t="str">
        <f>IF(SUM(B14:B25)=0,"",AVERAGE(B14:B25))</f>
        <v/>
      </c>
      <c r="C27" s="17" t="str">
        <f t="shared" ref="C27:H27" si="3">IF(SUM(C14:C25)=0,"",AVERAGE(C14:C25))</f>
        <v/>
      </c>
      <c r="D27" s="30">
        <f t="shared" si="3"/>
        <v>2174.4941666666664</v>
      </c>
      <c r="E27" s="17">
        <f t="shared" si="3"/>
        <v>5990.8</v>
      </c>
      <c r="F27" s="17" t="str">
        <f t="shared" si="3"/>
        <v/>
      </c>
      <c r="G27" s="36" t="str">
        <f t="shared" si="3"/>
        <v/>
      </c>
      <c r="H27" s="36" t="str">
        <f t="shared" si="3"/>
        <v/>
      </c>
      <c r="I27" s="36"/>
    </row>
    <row r="30" spans="1:9" ht="18.75">
      <c r="A30" s="108" t="s">
        <v>98</v>
      </c>
      <c r="B30" s="108"/>
      <c r="C30" s="108"/>
      <c r="D30" s="108"/>
      <c r="E30" s="108"/>
      <c r="F30" s="108"/>
      <c r="G30" s="108"/>
      <c r="H30" s="108"/>
    </row>
  </sheetData>
  <sheetProtection sheet="1" selectLockedCells="1"/>
  <mergeCells count="19">
    <mergeCell ref="G12:H12"/>
    <mergeCell ref="I12:I13"/>
    <mergeCell ref="A30:H30"/>
    <mergeCell ref="D6:H6"/>
    <mergeCell ref="D7:H7"/>
    <mergeCell ref="D8:H8"/>
    <mergeCell ref="A11:I11"/>
    <mergeCell ref="A12:A13"/>
    <mergeCell ref="B12:B13"/>
    <mergeCell ref="C12:C13"/>
    <mergeCell ref="D12:D13"/>
    <mergeCell ref="E12:E13"/>
    <mergeCell ref="F12:F13"/>
    <mergeCell ref="A1:H1"/>
    <mergeCell ref="A3:C3"/>
    <mergeCell ref="D3:H3"/>
    <mergeCell ref="A4:C4"/>
    <mergeCell ref="A5:C5"/>
    <mergeCell ref="D5:H5"/>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CB69B-48DC-4F00-BE74-4ED415F08AAE}">
  <dimension ref="A1:S30"/>
  <sheetViews>
    <sheetView tabSelected="1" topLeftCell="A13" zoomScaleNormal="100" workbookViewId="0">
      <selection activeCell="C25" sqref="C25"/>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39"/>
      <c r="E4" s="68"/>
      <c r="F4" s="68"/>
      <c r="G4" s="68"/>
      <c r="H4" s="68"/>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v>2022</v>
      </c>
      <c r="E6" s="115"/>
      <c r="F6" s="115"/>
      <c r="G6" s="115"/>
      <c r="H6" s="115"/>
      <c r="L6" s="65"/>
      <c r="M6" s="65"/>
      <c r="N6" s="65"/>
      <c r="O6" s="65"/>
      <c r="P6" s="65"/>
      <c r="Q6" s="65"/>
      <c r="R6" s="65"/>
      <c r="S6" s="65"/>
    </row>
    <row r="7" spans="1:19" ht="20.100000000000001" customHeight="1">
      <c r="A7" s="66" t="s">
        <v>70</v>
      </c>
      <c r="B7" s="66"/>
      <c r="C7" s="66"/>
      <c r="D7" s="120">
        <v>44910</v>
      </c>
      <c r="E7" s="115"/>
      <c r="F7" s="115"/>
      <c r="G7" s="115"/>
      <c r="H7" s="115"/>
      <c r="L7" s="65"/>
      <c r="M7" s="65"/>
      <c r="N7" s="65"/>
      <c r="O7" s="65"/>
      <c r="P7" s="65"/>
      <c r="Q7" s="65"/>
      <c r="R7" s="65"/>
      <c r="S7" s="65"/>
    </row>
    <row r="8" spans="1:19" ht="20.100000000000001" customHeight="1">
      <c r="A8" s="66" t="s">
        <v>71</v>
      </c>
      <c r="B8" s="66"/>
      <c r="C8" s="66"/>
      <c r="D8" s="115" t="s">
        <v>60</v>
      </c>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1" t="s">
        <v>79</v>
      </c>
      <c r="H12" s="121"/>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74">
        <v>9600</v>
      </c>
      <c r="C14" s="1"/>
      <c r="D14" s="73">
        <v>687567</v>
      </c>
      <c r="E14" s="1">
        <v>4509.3</v>
      </c>
      <c r="F14" s="1"/>
      <c r="G14" s="25">
        <f>IF(B14=0,"",B14/E14)</f>
        <v>2.1289335373561307</v>
      </c>
      <c r="H14" s="25" t="e">
        <f>IF(B14=0,"",B14/F14)</f>
        <v>#DIV/0!</v>
      </c>
      <c r="I14" s="25"/>
    </row>
    <row r="15" spans="1:19" ht="20.100000000000001" customHeight="1">
      <c r="A15" s="13" t="s">
        <v>84</v>
      </c>
      <c r="B15" s="74">
        <v>13600</v>
      </c>
      <c r="C15" s="1"/>
      <c r="D15" s="73">
        <v>977335</v>
      </c>
      <c r="E15" s="1">
        <v>4509.3</v>
      </c>
      <c r="F15" s="1"/>
      <c r="G15" s="25">
        <f t="shared" ref="G15:G25" si="0">IF(B15=0,"",B15/E15)</f>
        <v>3.0159891779211851</v>
      </c>
      <c r="H15" s="25" t="e">
        <f t="shared" ref="H15:H25" si="1">IF(B15=0,"",B15/F15)</f>
        <v>#DIV/0!</v>
      </c>
      <c r="I15" s="25"/>
    </row>
    <row r="16" spans="1:19" ht="20.100000000000001" customHeight="1">
      <c r="A16" s="13" t="s">
        <v>85</v>
      </c>
      <c r="B16" s="74">
        <v>16800</v>
      </c>
      <c r="C16" s="1"/>
      <c r="D16" s="73">
        <v>1211334</v>
      </c>
      <c r="E16" s="1">
        <v>4509.3</v>
      </c>
      <c r="F16" s="1"/>
      <c r="G16" s="25">
        <f t="shared" si="0"/>
        <v>3.7256336903732286</v>
      </c>
      <c r="H16" s="25" t="e">
        <f t="shared" si="1"/>
        <v>#DIV/0!</v>
      </c>
      <c r="I16" s="25"/>
    </row>
    <row r="17" spans="1:9" ht="20.100000000000001" customHeight="1">
      <c r="A17" s="13" t="s">
        <v>86</v>
      </c>
      <c r="B17" s="1">
        <v>18720</v>
      </c>
      <c r="C17" s="1"/>
      <c r="D17" s="29">
        <v>1266812.3400000001</v>
      </c>
      <c r="E17" s="1">
        <v>4509.3</v>
      </c>
      <c r="F17" s="1"/>
      <c r="G17" s="25">
        <f t="shared" si="0"/>
        <v>4.151420397844455</v>
      </c>
      <c r="H17" s="25" t="e">
        <f t="shared" si="1"/>
        <v>#DIV/0!</v>
      </c>
      <c r="I17" s="25"/>
    </row>
    <row r="18" spans="1:9" ht="20.100000000000001" customHeight="1">
      <c r="A18" s="13" t="s">
        <v>87</v>
      </c>
      <c r="B18" s="1">
        <v>20160</v>
      </c>
      <c r="C18" s="1"/>
      <c r="D18" s="29">
        <v>1338840.32</v>
      </c>
      <c r="E18" s="1">
        <v>4509.3</v>
      </c>
      <c r="F18" s="1"/>
      <c r="G18" s="25">
        <f t="shared" si="0"/>
        <v>4.4707604284478739</v>
      </c>
      <c r="H18" s="25" t="e">
        <f t="shared" si="1"/>
        <v>#DIV/0!</v>
      </c>
      <c r="I18" s="25"/>
    </row>
    <row r="19" spans="1:9" ht="20.100000000000001" customHeight="1">
      <c r="A19" s="13" t="s">
        <v>88</v>
      </c>
      <c r="B19" s="1">
        <v>20480</v>
      </c>
      <c r="C19" s="1"/>
      <c r="D19" s="29">
        <v>1398043.03</v>
      </c>
      <c r="E19" s="1">
        <v>4509.3</v>
      </c>
      <c r="F19" s="1"/>
      <c r="G19" s="25">
        <f t="shared" si="0"/>
        <v>4.5417248796930787</v>
      </c>
      <c r="H19" s="25" t="e">
        <f t="shared" si="1"/>
        <v>#DIV/0!</v>
      </c>
      <c r="I19" s="25"/>
    </row>
    <row r="20" spans="1:9" ht="20.100000000000001" customHeight="1">
      <c r="A20" s="13" t="s">
        <v>89</v>
      </c>
      <c r="B20" s="1">
        <v>13280</v>
      </c>
      <c r="C20" s="1"/>
      <c r="D20" s="29">
        <v>868264.12</v>
      </c>
      <c r="E20" s="1">
        <v>7472.3</v>
      </c>
      <c r="F20" s="1"/>
      <c r="G20" s="25">
        <f t="shared" si="0"/>
        <v>1.7772305715776935</v>
      </c>
      <c r="H20" s="25" t="e">
        <f t="shared" si="1"/>
        <v>#DIV/0!</v>
      </c>
      <c r="I20" s="25"/>
    </row>
    <row r="21" spans="1:9" ht="20.100000000000001" customHeight="1">
      <c r="A21" s="13" t="s">
        <v>90</v>
      </c>
      <c r="B21" s="1">
        <v>22240</v>
      </c>
      <c r="C21" s="1"/>
      <c r="D21" s="29">
        <v>1372879.62</v>
      </c>
      <c r="E21" s="1">
        <v>7472.3</v>
      </c>
      <c r="F21" s="1"/>
      <c r="G21" s="25">
        <f t="shared" si="0"/>
        <v>2.9763258969795108</v>
      </c>
      <c r="H21" s="25" t="e">
        <f t="shared" si="1"/>
        <v>#DIV/0!</v>
      </c>
      <c r="I21" s="25"/>
    </row>
    <row r="22" spans="1:9" ht="20.100000000000001" customHeight="1">
      <c r="A22" s="13" t="s">
        <v>91</v>
      </c>
      <c r="B22" s="1">
        <v>24480</v>
      </c>
      <c r="C22" s="1"/>
      <c r="D22" s="29">
        <v>1460536.76</v>
      </c>
      <c r="E22" s="1">
        <v>7472.3</v>
      </c>
      <c r="F22" s="1"/>
      <c r="G22" s="25">
        <f t="shared" si="0"/>
        <v>3.2760997283299651</v>
      </c>
      <c r="H22" s="25" t="e">
        <f t="shared" si="1"/>
        <v>#DIV/0!</v>
      </c>
      <c r="I22" s="25"/>
    </row>
    <row r="23" spans="1:9" ht="20.100000000000001" customHeight="1">
      <c r="A23" s="13" t="s">
        <v>92</v>
      </c>
      <c r="B23" s="1">
        <v>27040</v>
      </c>
      <c r="C23" s="1"/>
      <c r="D23" s="29">
        <v>1450899.28</v>
      </c>
      <c r="E23" s="1">
        <v>7472.3</v>
      </c>
      <c r="F23" s="1"/>
      <c r="G23" s="25">
        <f t="shared" si="0"/>
        <v>3.6186983927304843</v>
      </c>
      <c r="H23" s="25" t="e">
        <f t="shared" si="1"/>
        <v>#DIV/0!</v>
      </c>
      <c r="I23" s="25"/>
    </row>
    <row r="24" spans="1:9" ht="20.100000000000001" customHeight="1">
      <c r="A24" s="13" t="s">
        <v>93</v>
      </c>
      <c r="B24" s="1">
        <v>25280</v>
      </c>
      <c r="C24" s="1"/>
      <c r="D24" s="29">
        <v>1294889.56</v>
      </c>
      <c r="E24" s="1">
        <v>7472.3</v>
      </c>
      <c r="F24" s="1"/>
      <c r="G24" s="25">
        <f t="shared" si="0"/>
        <v>3.3831618109551274</v>
      </c>
      <c r="H24" s="25" t="e">
        <f t="shared" si="1"/>
        <v>#DIV/0!</v>
      </c>
      <c r="I24" s="25"/>
    </row>
    <row r="25" spans="1:9" ht="20.100000000000001" customHeight="1">
      <c r="A25" s="13" t="s">
        <v>94</v>
      </c>
      <c r="B25" s="1">
        <v>16800</v>
      </c>
      <c r="C25" s="1"/>
      <c r="D25" s="29">
        <v>917623.68</v>
      </c>
      <c r="E25" s="1">
        <v>7472.3</v>
      </c>
      <c r="F25" s="1"/>
      <c r="G25" s="25">
        <f t="shared" si="0"/>
        <v>2.2483037351284074</v>
      </c>
      <c r="H25" s="25" t="e">
        <f t="shared" si="1"/>
        <v>#DIV/0!</v>
      </c>
      <c r="I25" s="25"/>
    </row>
    <row r="26" spans="1:9" s="67" customFormat="1">
      <c r="A26" s="42" t="s">
        <v>95</v>
      </c>
      <c r="B26" s="26">
        <f>IF(SUM(B14:B25)=0,"",SUM(B14:B25))</f>
        <v>228480</v>
      </c>
      <c r="C26" s="17" t="str">
        <f>IF(MAX(C14:C25)=0,"",MAX(C14:C25))</f>
        <v/>
      </c>
      <c r="D26" s="30">
        <f t="shared" ref="D26" si="2">IF(SUM(D14:D25)=0,"",SUM(D14:D25))</f>
        <v>14245024.709999999</v>
      </c>
      <c r="E26" s="18" t="s">
        <v>96</v>
      </c>
      <c r="F26" s="18" t="s">
        <v>96</v>
      </c>
      <c r="G26" s="35" t="s">
        <v>96</v>
      </c>
      <c r="H26" s="35" t="s">
        <v>96</v>
      </c>
      <c r="I26" s="35"/>
    </row>
    <row r="27" spans="1:9" s="67" customFormat="1">
      <c r="A27" s="42" t="s">
        <v>97</v>
      </c>
      <c r="B27" s="26">
        <f>IF(SUM(B14:B25)=0,"",AVERAGE(B14:B25))</f>
        <v>19040</v>
      </c>
      <c r="C27" s="17" t="str">
        <f t="shared" ref="C27:H27" si="3">IF(SUM(C14:C25)=0,"",AVERAGE(C14:C25))</f>
        <v/>
      </c>
      <c r="D27" s="30">
        <f t="shared" si="3"/>
        <v>1187085.3924999998</v>
      </c>
      <c r="E27" s="17">
        <f t="shared" si="3"/>
        <v>5990.8</v>
      </c>
      <c r="F27" s="17" t="str">
        <f t="shared" si="3"/>
        <v/>
      </c>
      <c r="G27" s="36">
        <f t="shared" si="3"/>
        <v>3.2761901872780954</v>
      </c>
      <c r="H27" s="36" t="e">
        <f t="shared" si="3"/>
        <v>#DIV/0!</v>
      </c>
      <c r="I27" s="36"/>
    </row>
    <row r="30" spans="1:9" ht="18.75">
      <c r="A30" s="108" t="s">
        <v>98</v>
      </c>
      <c r="B30" s="108"/>
      <c r="C30" s="108"/>
      <c r="D30" s="108"/>
      <c r="E30" s="108"/>
      <c r="F30" s="108"/>
      <c r="G30" s="108"/>
      <c r="H30" s="108"/>
    </row>
  </sheetData>
  <sheetProtection sheet="1" selectLockedCells="1"/>
  <mergeCells count="19">
    <mergeCell ref="G12:H12"/>
    <mergeCell ref="I12:I13"/>
    <mergeCell ref="A30:H30"/>
    <mergeCell ref="D6:H6"/>
    <mergeCell ref="D7:H7"/>
    <mergeCell ref="D8:H8"/>
    <mergeCell ref="A11:I11"/>
    <mergeCell ref="A12:A13"/>
    <mergeCell ref="B12:B13"/>
    <mergeCell ref="C12:C13"/>
    <mergeCell ref="D12:D13"/>
    <mergeCell ref="E12:E13"/>
    <mergeCell ref="F12:F13"/>
    <mergeCell ref="A1:H1"/>
    <mergeCell ref="A3:C3"/>
    <mergeCell ref="D3:H3"/>
    <mergeCell ref="A4:C4"/>
    <mergeCell ref="A5:C5"/>
    <mergeCell ref="D5:H5"/>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58AF-FF98-42D3-B545-A02E266A904E}">
  <sheetPr>
    <tabColor rgb="FFFF0000"/>
  </sheetPr>
  <dimension ref="A1:S30"/>
  <sheetViews>
    <sheetView topLeftCell="A12" zoomScaleNormal="100" workbookViewId="0">
      <selection activeCell="D10" sqref="D10"/>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39"/>
      <c r="E4" s="68"/>
      <c r="F4" s="68"/>
      <c r="G4" s="68"/>
      <c r="H4" s="68"/>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v>2022</v>
      </c>
      <c r="E6" s="115"/>
      <c r="F6" s="115"/>
      <c r="G6" s="115"/>
      <c r="H6" s="115"/>
      <c r="L6" s="65"/>
      <c r="M6" s="65"/>
      <c r="N6" s="65"/>
      <c r="O6" s="65"/>
      <c r="P6" s="65"/>
      <c r="Q6" s="65"/>
      <c r="R6" s="65"/>
      <c r="S6" s="65"/>
    </row>
    <row r="7" spans="1:19" ht="20.100000000000001" customHeight="1">
      <c r="A7" s="66" t="s">
        <v>70</v>
      </c>
      <c r="B7" s="66"/>
      <c r="C7" s="66"/>
      <c r="D7" s="120">
        <v>44910</v>
      </c>
      <c r="E7" s="115"/>
      <c r="F7" s="115"/>
      <c r="G7" s="115"/>
      <c r="H7" s="115"/>
      <c r="L7" s="65"/>
      <c r="M7" s="65"/>
      <c r="N7" s="65"/>
      <c r="O7" s="65"/>
      <c r="P7" s="65"/>
      <c r="Q7" s="65"/>
      <c r="R7" s="65"/>
      <c r="S7" s="65"/>
    </row>
    <row r="8" spans="1:19" ht="20.100000000000001" customHeight="1">
      <c r="A8" s="66" t="s">
        <v>71</v>
      </c>
      <c r="B8" s="66"/>
      <c r="C8" s="66"/>
      <c r="D8" s="115" t="s">
        <v>60</v>
      </c>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1" t="s">
        <v>79</v>
      </c>
      <c r="H12" s="121"/>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74">
        <v>62031</v>
      </c>
      <c r="C14" s="1"/>
      <c r="D14" s="73">
        <v>4880575</v>
      </c>
      <c r="E14" s="1">
        <v>4509.3</v>
      </c>
      <c r="F14" s="1"/>
      <c r="G14" s="25">
        <f>IF(B14=0,"",B14/E14)</f>
        <v>13.756237109972723</v>
      </c>
      <c r="H14" s="25" t="e">
        <f>IF(B14=0,"",B14/F14)</f>
        <v>#DIV/0!</v>
      </c>
      <c r="I14" s="25"/>
    </row>
    <row r="15" spans="1:19" ht="20.100000000000001" customHeight="1">
      <c r="A15" s="13" t="s">
        <v>84</v>
      </c>
      <c r="B15" s="74">
        <v>61272</v>
      </c>
      <c r="C15" s="1"/>
      <c r="D15" s="73">
        <v>4977910</v>
      </c>
      <c r="E15" s="1">
        <v>4509.3</v>
      </c>
      <c r="F15" s="1"/>
      <c r="G15" s="25">
        <f t="shared" ref="G15:G25" si="0">IF(B15=0,"",B15/E15)</f>
        <v>13.587918302175503</v>
      </c>
      <c r="H15" s="25" t="e">
        <f t="shared" ref="H15:H25" si="1">IF(B15=0,"",B15/F15)</f>
        <v>#DIV/0!</v>
      </c>
      <c r="I15" s="25"/>
    </row>
    <row r="16" spans="1:19" ht="20.100000000000001" customHeight="1">
      <c r="A16" s="13" t="s">
        <v>85</v>
      </c>
      <c r="B16" s="74">
        <v>73858</v>
      </c>
      <c r="C16" s="1"/>
      <c r="D16" s="73">
        <v>5792223</v>
      </c>
      <c r="E16" s="1">
        <v>4509.3</v>
      </c>
      <c r="F16" s="1"/>
      <c r="G16" s="25">
        <f t="shared" si="0"/>
        <v>16.379038875213446</v>
      </c>
      <c r="H16" s="25" t="e">
        <f t="shared" si="1"/>
        <v>#DIV/0!</v>
      </c>
      <c r="I16" s="25"/>
    </row>
    <row r="17" spans="1:9" ht="20.100000000000001" customHeight="1">
      <c r="A17" s="13" t="s">
        <v>86</v>
      </c>
      <c r="B17" s="74">
        <v>68673</v>
      </c>
      <c r="C17" s="1"/>
      <c r="D17" s="73">
        <v>5665560</v>
      </c>
      <c r="E17" s="1">
        <v>4509.3</v>
      </c>
      <c r="F17" s="1"/>
      <c r="G17" s="25">
        <f t="shared" si="0"/>
        <v>15.229193001130996</v>
      </c>
      <c r="H17" s="25" t="e">
        <f t="shared" si="1"/>
        <v>#DIV/0!</v>
      </c>
      <c r="I17" s="25"/>
    </row>
    <row r="18" spans="1:9" ht="20.100000000000001" customHeight="1">
      <c r="A18" s="13" t="s">
        <v>87</v>
      </c>
      <c r="B18" s="1">
        <v>74057</v>
      </c>
      <c r="C18" s="1"/>
      <c r="D18" s="29">
        <v>6450880</v>
      </c>
      <c r="E18" s="1">
        <v>4509.3</v>
      </c>
      <c r="F18" s="1"/>
      <c r="G18" s="25">
        <f t="shared" si="0"/>
        <v>16.423169893331558</v>
      </c>
      <c r="H18" s="25" t="e">
        <f t="shared" si="1"/>
        <v>#DIV/0!</v>
      </c>
      <c r="I18" s="25"/>
    </row>
    <row r="19" spans="1:9" ht="20.100000000000001" customHeight="1">
      <c r="A19" s="13" t="s">
        <v>88</v>
      </c>
      <c r="B19" s="1">
        <v>72066</v>
      </c>
      <c r="C19" s="1"/>
      <c r="D19" s="29">
        <v>5933035</v>
      </c>
      <c r="E19" s="1">
        <v>4509.3</v>
      </c>
      <c r="F19" s="1"/>
      <c r="G19" s="25">
        <f t="shared" si="0"/>
        <v>15.981637948240303</v>
      </c>
      <c r="H19" s="25" t="e">
        <f t="shared" si="1"/>
        <v>#DIV/0!</v>
      </c>
      <c r="I19" s="25"/>
    </row>
    <row r="20" spans="1:9" ht="20.100000000000001" customHeight="1">
      <c r="A20" s="13" t="s">
        <v>89</v>
      </c>
      <c r="B20" s="1">
        <v>74222</v>
      </c>
      <c r="C20" s="1"/>
      <c r="D20" s="29">
        <v>5841910</v>
      </c>
      <c r="E20" s="1">
        <v>7472.3</v>
      </c>
      <c r="F20" s="1"/>
      <c r="G20" s="25">
        <f t="shared" si="0"/>
        <v>9.9329523707559915</v>
      </c>
      <c r="H20" s="25" t="e">
        <f t="shared" si="1"/>
        <v>#DIV/0!</v>
      </c>
      <c r="I20" s="25"/>
    </row>
    <row r="21" spans="1:9" ht="20.100000000000001" customHeight="1">
      <c r="A21" s="13" t="s">
        <v>90</v>
      </c>
      <c r="B21" s="1">
        <v>79010</v>
      </c>
      <c r="C21" s="1"/>
      <c r="D21" s="29">
        <v>6233155</v>
      </c>
      <c r="E21" s="1">
        <v>7472.3</v>
      </c>
      <c r="F21" s="1"/>
      <c r="G21" s="25">
        <f t="shared" si="0"/>
        <v>10.573718935267587</v>
      </c>
      <c r="H21" s="25" t="e">
        <f t="shared" si="1"/>
        <v>#DIV/0!</v>
      </c>
      <c r="I21" s="25"/>
    </row>
    <row r="22" spans="1:9" ht="20.100000000000001" customHeight="1">
      <c r="A22" s="13" t="s">
        <v>91</v>
      </c>
      <c r="B22" s="1">
        <v>77624</v>
      </c>
      <c r="C22" s="1"/>
      <c r="D22" s="29">
        <v>6114700</v>
      </c>
      <c r="E22" s="1">
        <v>7472.3</v>
      </c>
      <c r="F22" s="1"/>
      <c r="G22" s="25">
        <f t="shared" si="0"/>
        <v>10.388233877119495</v>
      </c>
      <c r="H22" s="25" t="e">
        <f t="shared" si="1"/>
        <v>#DIV/0!</v>
      </c>
      <c r="I22" s="25"/>
    </row>
    <row r="23" spans="1:9" ht="20.100000000000001" customHeight="1">
      <c r="A23" s="13" t="s">
        <v>92</v>
      </c>
      <c r="B23" s="1">
        <v>76320</v>
      </c>
      <c r="C23" s="1"/>
      <c r="D23" s="29">
        <v>5009605</v>
      </c>
      <c r="E23" s="1">
        <v>7472.3</v>
      </c>
      <c r="F23" s="1"/>
      <c r="G23" s="25">
        <f t="shared" si="0"/>
        <v>10.21372268244048</v>
      </c>
      <c r="H23" s="25" t="e">
        <f t="shared" si="1"/>
        <v>#DIV/0!</v>
      </c>
      <c r="I23" s="25"/>
    </row>
    <row r="24" spans="1:9" ht="20.100000000000001" customHeight="1">
      <c r="A24" s="13" t="s">
        <v>93</v>
      </c>
      <c r="B24" s="1">
        <v>74078</v>
      </c>
      <c r="C24" s="1"/>
      <c r="D24" s="29">
        <v>4901940</v>
      </c>
      <c r="E24" s="1">
        <v>7472.3</v>
      </c>
      <c r="F24" s="1"/>
      <c r="G24" s="25">
        <f t="shared" si="0"/>
        <v>9.9136811958834627</v>
      </c>
      <c r="H24" s="25" t="e">
        <f t="shared" si="1"/>
        <v>#DIV/0!</v>
      </c>
      <c r="I24" s="25"/>
    </row>
    <row r="25" spans="1:9" ht="20.100000000000001" customHeight="1">
      <c r="A25" s="13" t="s">
        <v>94</v>
      </c>
      <c r="B25" s="1">
        <v>67155</v>
      </c>
      <c r="C25" s="1"/>
      <c r="D25" s="29">
        <v>4352820</v>
      </c>
      <c r="E25" s="1">
        <v>7472.3</v>
      </c>
      <c r="F25" s="1"/>
      <c r="G25" s="25">
        <f t="shared" si="0"/>
        <v>8.9871926983659645</v>
      </c>
      <c r="H25" s="25" t="e">
        <f t="shared" si="1"/>
        <v>#DIV/0!</v>
      </c>
      <c r="I25" s="25"/>
    </row>
    <row r="26" spans="1:9" s="67" customFormat="1">
      <c r="A26" s="42" t="s">
        <v>95</v>
      </c>
      <c r="B26" s="26">
        <f>IF(SUM(B14:B25)=0,"",SUM(B14:B25))</f>
        <v>860366</v>
      </c>
      <c r="C26" s="17" t="str">
        <f>IF(MAX(C14:C25)=0,"",MAX(C14:C25))</f>
        <v/>
      </c>
      <c r="D26" s="30">
        <f t="shared" ref="D26" si="2">IF(SUM(D14:D25)=0,"",SUM(D14:D25))</f>
        <v>66154313</v>
      </c>
      <c r="E26" s="18" t="s">
        <v>96</v>
      </c>
      <c r="F26" s="18" t="s">
        <v>96</v>
      </c>
      <c r="G26" s="35" t="s">
        <v>96</v>
      </c>
      <c r="H26" s="35" t="s">
        <v>96</v>
      </c>
      <c r="I26" s="35"/>
    </row>
    <row r="27" spans="1:9" s="67" customFormat="1">
      <c r="A27" s="42" t="s">
        <v>97</v>
      </c>
      <c r="B27" s="26">
        <f>IF(SUM(B14:B25)=0,"",AVERAGE(B14:B25))</f>
        <v>71697.166666666672</v>
      </c>
      <c r="C27" s="17" t="str">
        <f t="shared" ref="C27:H27" si="3">IF(SUM(C14:C25)=0,"",AVERAGE(C14:C25))</f>
        <v/>
      </c>
      <c r="D27" s="30">
        <f t="shared" si="3"/>
        <v>5512859.416666667</v>
      </c>
      <c r="E27" s="17">
        <f t="shared" si="3"/>
        <v>5990.8</v>
      </c>
      <c r="F27" s="17" t="str">
        <f t="shared" si="3"/>
        <v/>
      </c>
      <c r="G27" s="36">
        <f t="shared" si="3"/>
        <v>12.61389140749146</v>
      </c>
      <c r="H27" s="36" t="e">
        <f t="shared" si="3"/>
        <v>#DIV/0!</v>
      </c>
      <c r="I27" s="36"/>
    </row>
    <row r="30" spans="1:9" ht="18.75">
      <c r="A30" s="108" t="s">
        <v>98</v>
      </c>
      <c r="B30" s="108"/>
      <c r="C30" s="108"/>
      <c r="D30" s="108"/>
      <c r="E30" s="108"/>
      <c r="F30" s="108"/>
      <c r="G30" s="108"/>
      <c r="H30" s="108"/>
    </row>
  </sheetData>
  <sheetProtection sheet="1" selectLockedCells="1"/>
  <mergeCells count="19">
    <mergeCell ref="G12:H12"/>
    <mergeCell ref="I12:I13"/>
    <mergeCell ref="A30:H30"/>
    <mergeCell ref="D6:H6"/>
    <mergeCell ref="D7:H7"/>
    <mergeCell ref="D8:H8"/>
    <mergeCell ref="A11:I11"/>
    <mergeCell ref="A12:A13"/>
    <mergeCell ref="B12:B13"/>
    <mergeCell ref="C12:C13"/>
    <mergeCell ref="D12:D13"/>
    <mergeCell ref="E12:E13"/>
    <mergeCell ref="F12:F13"/>
    <mergeCell ref="A1:H1"/>
    <mergeCell ref="A3:C3"/>
    <mergeCell ref="D3:H3"/>
    <mergeCell ref="A4:C4"/>
    <mergeCell ref="A5:C5"/>
    <mergeCell ref="D5:H5"/>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8"/>
  <sheetViews>
    <sheetView topLeftCell="A4" zoomScale="90" zoomScaleNormal="90" workbookViewId="0">
      <selection activeCell="C9" sqref="C9"/>
    </sheetView>
  </sheetViews>
  <sheetFormatPr defaultColWidth="11.42578125" defaultRowHeight="15"/>
  <cols>
    <col min="1" max="1" width="6.28515625" style="5" customWidth="1"/>
    <col min="2" max="2" width="23" style="5" customWidth="1"/>
    <col min="3" max="7" width="13.7109375" style="5" customWidth="1"/>
    <col min="8" max="8" width="17.5703125" style="5" customWidth="1"/>
    <col min="9" max="9" width="15.7109375" style="5" customWidth="1"/>
    <col min="10" max="10" width="12.42578125" style="5" bestFit="1" customWidth="1"/>
    <col min="11" max="16384" width="11.42578125" style="5"/>
  </cols>
  <sheetData>
    <row r="1" spans="1:9" ht="20.100000000000001" customHeight="1">
      <c r="A1" s="123" t="s">
        <v>99</v>
      </c>
      <c r="B1" s="123"/>
      <c r="C1" s="123"/>
      <c r="D1" s="123"/>
      <c r="E1" s="123"/>
      <c r="F1" s="123"/>
      <c r="G1" s="123"/>
      <c r="H1" s="123"/>
      <c r="I1" s="123"/>
    </row>
    <row r="2" spans="1:9" ht="20.100000000000001" customHeight="1">
      <c r="A2" s="4"/>
      <c r="B2" s="4"/>
      <c r="C2" s="4"/>
      <c r="D2" s="4"/>
      <c r="E2" s="4"/>
      <c r="F2" s="4"/>
      <c r="G2" s="4"/>
      <c r="H2" s="4"/>
      <c r="I2" s="4"/>
    </row>
    <row r="3" spans="1:9" s="69" customFormat="1" ht="20.100000000000001" customHeight="1">
      <c r="A3" s="129" t="s">
        <v>66</v>
      </c>
      <c r="B3" s="129"/>
      <c r="C3" s="130" t="str">
        <f>IF('3-Datos generales'!H11="","",'3-Datos generales'!H11)</f>
        <v>Instituto Tecnológico de Costa Rica</v>
      </c>
      <c r="D3" s="130"/>
      <c r="E3" s="130"/>
      <c r="F3" s="130"/>
      <c r="G3" s="130"/>
      <c r="H3" s="130"/>
      <c r="I3" s="130"/>
    </row>
    <row r="4" spans="1:9" s="70" customFormat="1" ht="20.100000000000001" customHeight="1">
      <c r="A4" s="126" t="s">
        <v>69</v>
      </c>
      <c r="B4" s="126"/>
      <c r="C4" s="127"/>
      <c r="D4" s="127"/>
      <c r="E4" s="127"/>
      <c r="F4" s="127"/>
      <c r="G4" s="127"/>
      <c r="H4" s="127"/>
      <c r="I4" s="127"/>
    </row>
    <row r="5" spans="1:9" ht="20.100000000000001" customHeight="1"/>
    <row r="6" spans="1:9" s="10" customFormat="1" ht="20.100000000000001" customHeight="1">
      <c r="A6" s="131" t="s">
        <v>72</v>
      </c>
      <c r="B6" s="131"/>
      <c r="C6" s="131"/>
      <c r="D6" s="131"/>
      <c r="E6" s="131"/>
      <c r="F6" s="131"/>
      <c r="G6" s="131"/>
      <c r="H6" s="131"/>
      <c r="I6" s="131"/>
    </row>
    <row r="7" spans="1:9" s="10" customFormat="1" ht="20.100000000000001" customHeight="1">
      <c r="A7" s="128" t="s">
        <v>100</v>
      </c>
      <c r="B7" s="109" t="s">
        <v>101</v>
      </c>
      <c r="C7" s="109" t="s">
        <v>102</v>
      </c>
      <c r="D7" s="109" t="s">
        <v>103</v>
      </c>
      <c r="E7" s="109" t="s">
        <v>104</v>
      </c>
      <c r="F7" s="109" t="s">
        <v>77</v>
      </c>
      <c r="G7" s="109" t="s">
        <v>78</v>
      </c>
      <c r="H7" s="109" t="s">
        <v>79</v>
      </c>
      <c r="I7" s="109"/>
    </row>
    <row r="8" spans="1:9" s="10" customFormat="1" ht="92.25" customHeight="1">
      <c r="A8" s="128"/>
      <c r="B8" s="109"/>
      <c r="C8" s="109"/>
      <c r="D8" s="109"/>
      <c r="E8" s="109"/>
      <c r="F8" s="109"/>
      <c r="G8" s="109"/>
      <c r="H8" s="42" t="s">
        <v>105</v>
      </c>
      <c r="I8" s="42" t="s">
        <v>106</v>
      </c>
    </row>
    <row r="9" spans="1:9" s="10" customFormat="1" ht="20.100000000000001" customHeight="1">
      <c r="A9" s="6">
        <v>1</v>
      </c>
      <c r="B9" s="7" t="str">
        <f>IF('363302'!D$4="","",'363302'!D$4)</f>
        <v/>
      </c>
      <c r="C9" s="8">
        <f>'363302'!B27</f>
        <v>398.5</v>
      </c>
      <c r="D9" s="8" t="str">
        <f>'363302'!C26</f>
        <v/>
      </c>
      <c r="E9" s="31">
        <f>'363302'!D27</f>
        <v>29230.833333333332</v>
      </c>
      <c r="F9" s="34">
        <f>'363302'!E27</f>
        <v>5990.8</v>
      </c>
      <c r="G9" s="34" t="str">
        <f>'363302'!F27</f>
        <v/>
      </c>
      <c r="H9" s="8">
        <f>'363302'!G27</f>
        <v>6.8938994375275356E-2</v>
      </c>
      <c r="I9" s="8" t="e">
        <f>'363302'!H27</f>
        <v>#DIV/0!</v>
      </c>
    </row>
    <row r="10" spans="1:9" s="10" customFormat="1" ht="20.100000000000001" customHeight="1">
      <c r="A10" s="6">
        <v>2</v>
      </c>
      <c r="B10" s="7" t="str">
        <f>IF('363304'!D$4="","",'363304'!D$4)</f>
        <v/>
      </c>
      <c r="C10" s="8">
        <f>'363304'!B27</f>
        <v>1039.75</v>
      </c>
      <c r="D10" s="8" t="str">
        <f>'363304'!C26</f>
        <v/>
      </c>
      <c r="E10" s="31">
        <f>'363304'!D27</f>
        <v>76625.916666666672</v>
      </c>
      <c r="F10" s="34">
        <f>'363304'!E27</f>
        <v>5990.8</v>
      </c>
      <c r="G10" s="34" t="str">
        <f>'363304'!F27</f>
        <v/>
      </c>
      <c r="H10" s="8">
        <f>'363304'!G27</f>
        <v>0.18210413641290812</v>
      </c>
      <c r="I10" s="8" t="e">
        <f>'363304'!H27</f>
        <v>#DIV/0!</v>
      </c>
    </row>
    <row r="11" spans="1:9" s="10" customFormat="1" ht="20.100000000000001" customHeight="1">
      <c r="A11" s="6">
        <v>3</v>
      </c>
      <c r="B11" s="7" t="str">
        <f>IF('363306'!D$4="","",'363306'!D$4)</f>
        <v/>
      </c>
      <c r="C11" s="8">
        <f>'363306'!B27</f>
        <v>153.41666666666666</v>
      </c>
      <c r="D11" s="8" t="str">
        <f>'363306'!C26</f>
        <v/>
      </c>
      <c r="E11" s="31">
        <f>'363306'!D27</f>
        <v>11245.333333333334</v>
      </c>
      <c r="F11" s="34">
        <f>'363306'!E27</f>
        <v>5990.8</v>
      </c>
      <c r="G11" s="34" t="str">
        <f>'363306'!F27</f>
        <v/>
      </c>
      <c r="H11" s="8">
        <f>'363306'!G27</f>
        <v>2.6591661951184845E-2</v>
      </c>
      <c r="I11" s="8" t="e">
        <f>'363306'!H27</f>
        <v>#DIV/0!</v>
      </c>
    </row>
    <row r="12" spans="1:9" s="10" customFormat="1" ht="20.100000000000001" customHeight="1">
      <c r="A12" s="6">
        <v>4</v>
      </c>
      <c r="B12" s="7" t="str">
        <f>IF('363317'!D$4="","",'363317'!D$4)</f>
        <v/>
      </c>
      <c r="C12" s="8">
        <f>'363317'!B27</f>
        <v>172491.66666666666</v>
      </c>
      <c r="D12" s="8" t="str">
        <f>'363317'!C26</f>
        <v/>
      </c>
      <c r="E12" s="31">
        <f>'363317'!D27</f>
        <v>9919455.8699999992</v>
      </c>
      <c r="F12" s="34">
        <f>'363317'!E27</f>
        <v>5990.8</v>
      </c>
      <c r="G12" s="34" t="str">
        <f>'363317'!F27</f>
        <v/>
      </c>
      <c r="H12" s="8">
        <f>'363317'!G27</f>
        <v>29.921926996930718</v>
      </c>
      <c r="I12" s="8" t="e">
        <f>'363317'!H27</f>
        <v>#DIV/0!</v>
      </c>
    </row>
    <row r="13" spans="1:9" s="10" customFormat="1" ht="20.100000000000001" customHeight="1">
      <c r="A13" s="6">
        <v>5</v>
      </c>
      <c r="B13" s="7" t="str">
        <f>IF('363324'!D$4="","",'363324'!D$4)</f>
        <v/>
      </c>
      <c r="C13" s="8">
        <f>'363324'!B27</f>
        <v>3529.0833333333335</v>
      </c>
      <c r="D13" s="8" t="str">
        <f>'363324'!C26</f>
        <v/>
      </c>
      <c r="E13" s="31">
        <f>'363324'!D27</f>
        <v>260672.67166666666</v>
      </c>
      <c r="F13" s="34">
        <f>'363324'!E27</f>
        <v>5990.8</v>
      </c>
      <c r="G13" s="34" t="str">
        <f>'363324'!F27</f>
        <v/>
      </c>
      <c r="H13" s="8">
        <f>'363324'!G27</f>
        <v>0.60590798255400313</v>
      </c>
      <c r="I13" s="8" t="e">
        <f>'363324'!H27</f>
        <v>#DIV/0!</v>
      </c>
    </row>
    <row r="14" spans="1:9" s="10" customFormat="1" ht="20.100000000000001" customHeight="1">
      <c r="A14" s="6">
        <v>6</v>
      </c>
      <c r="B14" s="7" t="str">
        <f>IF('363337'!D$4="","",'363337'!D$4)</f>
        <v/>
      </c>
      <c r="C14" s="8">
        <f>'363337'!B27</f>
        <v>1130.4166666666667</v>
      </c>
      <c r="D14" s="8" t="str">
        <f>'363337'!C26</f>
        <v/>
      </c>
      <c r="E14" s="31">
        <f>'363337'!D27</f>
        <v>85262.333333333328</v>
      </c>
      <c r="F14" s="34">
        <f>'363337'!E27</f>
        <v>5990.8</v>
      </c>
      <c r="G14" s="34" t="str">
        <f>'363337'!F27</f>
        <v/>
      </c>
      <c r="H14" s="8">
        <f>'363337'!G27</f>
        <v>0.2023792755205307</v>
      </c>
      <c r="I14" s="8" t="e">
        <f>'363337'!H27</f>
        <v>#DIV/0!</v>
      </c>
    </row>
    <row r="15" spans="1:9" s="10" customFormat="1" ht="20.100000000000001" customHeight="1">
      <c r="A15" s="6">
        <v>7</v>
      </c>
      <c r="B15" s="7" t="str">
        <f>IF('363339'!D$4="","",'363339'!D$4)</f>
        <v/>
      </c>
      <c r="C15" s="8">
        <f>'363339'!B27</f>
        <v>14335</v>
      </c>
      <c r="D15" s="8" t="str">
        <f>'363339'!C26</f>
        <v/>
      </c>
      <c r="E15" s="31">
        <f>'363339'!D27</f>
        <v>960475.73416666652</v>
      </c>
      <c r="F15" s="34">
        <f>'363339'!E27</f>
        <v>5990.8</v>
      </c>
      <c r="G15" s="34" t="str">
        <f>'363339'!F27</f>
        <v/>
      </c>
      <c r="H15" s="8">
        <f>'363339'!G27</f>
        <v>21.486967495821247</v>
      </c>
      <c r="I15" s="8" t="e">
        <f>'363339'!H27</f>
        <v>#DIV/0!</v>
      </c>
    </row>
    <row r="16" spans="1:9" s="10" customFormat="1" ht="20.100000000000001" customHeight="1">
      <c r="A16" s="6">
        <v>8</v>
      </c>
      <c r="B16" s="7" t="str">
        <f>IF('363340'!D$4="","",'363340'!D$4)</f>
        <v/>
      </c>
      <c r="C16" s="8">
        <f>'363340'!B27</f>
        <v>27117.083333333332</v>
      </c>
      <c r="D16" s="8" t="str">
        <f>'363340'!C26</f>
        <v/>
      </c>
      <c r="E16" s="31">
        <f>'363340'!D27</f>
        <v>1473109.4349999996</v>
      </c>
      <c r="F16" s="34">
        <f>'363340'!E27</f>
        <v>5990.8</v>
      </c>
      <c r="G16" s="34" t="str">
        <f>'363340'!F27</f>
        <v/>
      </c>
      <c r="H16" s="8">
        <f>'363340'!G27</f>
        <v>4.8386880917237027</v>
      </c>
      <c r="I16" s="8" t="e">
        <f>'363340'!H27</f>
        <v>#DIV/0!</v>
      </c>
    </row>
    <row r="17" spans="1:9" s="10" customFormat="1" ht="20.100000000000001" customHeight="1">
      <c r="A17" s="6">
        <v>9</v>
      </c>
      <c r="B17" s="7" t="str">
        <f>IF('363366'!D$4="","",'363366'!D$4)</f>
        <v/>
      </c>
      <c r="C17" s="8">
        <f>'363366'!B27</f>
        <v>387.91666666666669</v>
      </c>
      <c r="D17" s="8" t="str">
        <f>'363366'!C26</f>
        <v/>
      </c>
      <c r="E17" s="31">
        <f>'363366'!D27</f>
        <v>29238.916666666668</v>
      </c>
      <c r="F17" s="34">
        <f>'363366'!E27</f>
        <v>5990.8</v>
      </c>
      <c r="G17" s="34" t="str">
        <f>'363366'!F27</f>
        <v/>
      </c>
      <c r="H17" s="8">
        <f>'363366'!G27</f>
        <v>7.3538961234872038E-2</v>
      </c>
      <c r="I17" s="8" t="e">
        <f>'363366'!H27</f>
        <v>#DIV/0!</v>
      </c>
    </row>
    <row r="18" spans="1:9" s="10" customFormat="1" ht="20.100000000000001" customHeight="1">
      <c r="A18" s="6">
        <v>10</v>
      </c>
      <c r="B18" s="7" t="str">
        <f>IF('294212'!D$4="","",'294212'!D$4)</f>
        <v/>
      </c>
      <c r="C18" s="8">
        <f>'294212'!B27</f>
        <v>3726.6666666666665</v>
      </c>
      <c r="D18" s="8" t="str">
        <f>'294212'!C26</f>
        <v/>
      </c>
      <c r="E18" s="31">
        <f>'294212'!D27</f>
        <v>408857.57916666666</v>
      </c>
      <c r="F18" s="34">
        <f>'294212'!E27</f>
        <v>5990.8</v>
      </c>
      <c r="G18" s="34" t="str">
        <f>'294212'!F27</f>
        <v/>
      </c>
      <c r="H18" s="8">
        <f>'294212'!G27</f>
        <v>0.65174004216495163</v>
      </c>
      <c r="I18" s="8" t="e">
        <f>'294212'!H27</f>
        <v>#DIV/0!</v>
      </c>
    </row>
    <row r="19" spans="1:9" s="10" customFormat="1" ht="20.100000000000001" customHeight="1">
      <c r="A19" s="128" t="s">
        <v>107</v>
      </c>
      <c r="B19" s="128"/>
      <c r="C19" s="9">
        <f>IF(SUM(C9:C18)=0,"",SUM(C9:C18))</f>
        <v>224309.49999999997</v>
      </c>
      <c r="D19" s="9" t="str">
        <f>IF(MAX(D9:D18)=0,"",MAX(D9:D18))</f>
        <v/>
      </c>
      <c r="E19" s="32">
        <f t="shared" ref="E19" si="0">IF(SUM(E9:E18)=0,"",SUM(E9:E18))</f>
        <v>13254174.623333335</v>
      </c>
      <c r="F19" s="9">
        <f>IF(SUM(F9:F18)=0,"",SUM(F9:F18))</f>
        <v>59908.000000000015</v>
      </c>
      <c r="G19" s="9" t="str">
        <f>IF(SUM(G9:G18)=0,"",SUM(G9:G18))</f>
        <v/>
      </c>
      <c r="H19" s="9" t="s">
        <v>96</v>
      </c>
      <c r="I19" s="9" t="s">
        <v>96</v>
      </c>
    </row>
    <row r="20" spans="1:9" s="10" customFormat="1" ht="20.100000000000001" customHeight="1">
      <c r="A20" s="124" t="s">
        <v>108</v>
      </c>
      <c r="B20" s="125"/>
      <c r="C20" s="9" t="s">
        <v>96</v>
      </c>
      <c r="D20" s="9" t="s">
        <v>96</v>
      </c>
      <c r="E20" s="9" t="s">
        <v>96</v>
      </c>
      <c r="F20" s="9" t="s">
        <v>96</v>
      </c>
      <c r="G20" s="9" t="s">
        <v>96</v>
      </c>
      <c r="H20" s="9">
        <f>C19/F19</f>
        <v>3.7442328236629483</v>
      </c>
      <c r="I20" s="9" t="e">
        <f>C19/G19</f>
        <v>#VALUE!</v>
      </c>
    </row>
    <row r="21" spans="1:9" s="10" customFormat="1" ht="20.100000000000001" customHeight="1"/>
    <row r="22" spans="1:9" s="10" customFormat="1" ht="20.100000000000001" customHeight="1"/>
    <row r="23" spans="1:9" s="10" customFormat="1" ht="20.100000000000001" customHeight="1"/>
    <row r="25" spans="1:9" ht="18.75">
      <c r="A25" s="108" t="s">
        <v>109</v>
      </c>
      <c r="B25" s="108"/>
      <c r="C25" s="108"/>
      <c r="D25" s="108"/>
      <c r="E25" s="108"/>
      <c r="F25" s="108"/>
      <c r="G25" s="108"/>
      <c r="H25" s="108"/>
      <c r="I25" s="108"/>
    </row>
    <row r="26" spans="1:9" ht="18.75">
      <c r="A26" s="40"/>
      <c r="B26" s="40"/>
      <c r="C26" s="40"/>
      <c r="D26" s="40"/>
      <c r="E26" s="40"/>
      <c r="F26" s="40"/>
      <c r="G26" s="40"/>
      <c r="H26" s="40"/>
      <c r="I26" s="40"/>
    </row>
    <row r="28" spans="1:9">
      <c r="A28" s="5" t="str">
        <f>IF('3-Datos generales'!H11="","",'3-Datos generales'!H11)</f>
        <v>Instituto Tecnológico de Costa Rica</v>
      </c>
    </row>
  </sheetData>
  <sheetProtection sheet="1" objects="1" scenarios="1"/>
  <mergeCells count="17">
    <mergeCell ref="A25:I25"/>
    <mergeCell ref="C4:I4"/>
    <mergeCell ref="A7:A8"/>
    <mergeCell ref="A3:B3"/>
    <mergeCell ref="C3:I3"/>
    <mergeCell ref="A19:B19"/>
    <mergeCell ref="B7:B8"/>
    <mergeCell ref="C7:C8"/>
    <mergeCell ref="F7:F8"/>
    <mergeCell ref="G7:G8"/>
    <mergeCell ref="H7:I7"/>
    <mergeCell ref="A6:I6"/>
    <mergeCell ref="A1:I1"/>
    <mergeCell ref="D7:D8"/>
    <mergeCell ref="E7:E8"/>
    <mergeCell ref="A20:B20"/>
    <mergeCell ref="A4:B4"/>
  </mergeCells>
  <printOptions horizontalCentered="1"/>
  <pageMargins left="0.25" right="0.25" top="0.75" bottom="0.75" header="0.3" footer="0.3"/>
  <pageSetup scale="50" fitToHeight="2" orientation="portrait" r:id="rId1"/>
  <headerFooter>
    <oddFooter>&amp;L&amp;A&amp;C&amp;D&amp;R&amp;P</oddFooter>
  </headerFooter>
  <rowBreaks count="1" manualBreakCount="1">
    <brk id="73"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57"/>
  <sheetViews>
    <sheetView topLeftCell="A9" zoomScale="90" zoomScaleNormal="90" workbookViewId="0">
      <selection activeCell="D21" sqref="D21"/>
    </sheetView>
  </sheetViews>
  <sheetFormatPr defaultColWidth="11.42578125" defaultRowHeight="15"/>
  <cols>
    <col min="1" max="1" width="25.28515625" style="10" customWidth="1"/>
    <col min="2" max="6" width="13.7109375" style="10" customWidth="1"/>
    <col min="7" max="8" width="15.7109375" style="10" customWidth="1"/>
    <col min="9" max="16384" width="11.42578125" style="10"/>
  </cols>
  <sheetData>
    <row r="1" spans="1:8" ht="20.100000000000001" customHeight="1">
      <c r="A1" s="132" t="s">
        <v>110</v>
      </c>
      <c r="B1" s="132"/>
      <c r="C1" s="132"/>
      <c r="D1" s="132"/>
      <c r="E1" s="132"/>
      <c r="F1" s="132"/>
      <c r="G1" s="132"/>
      <c r="H1" s="132"/>
    </row>
    <row r="2" spans="1:8" ht="20.100000000000001" customHeight="1">
      <c r="A2" s="11"/>
      <c r="B2" s="11"/>
      <c r="C2" s="11"/>
      <c r="D2" s="11"/>
      <c r="E2" s="11"/>
      <c r="F2" s="11"/>
      <c r="G2" s="11"/>
      <c r="H2" s="11"/>
    </row>
    <row r="3" spans="1:8" s="69" customFormat="1" ht="20.100000000000001" customHeight="1">
      <c r="A3" s="14" t="s">
        <v>66</v>
      </c>
      <c r="B3" s="130" t="str">
        <f>IF('3-Datos generales'!H11="","",'3-Datos generales'!H11)</f>
        <v>Instituto Tecnológico de Costa Rica</v>
      </c>
      <c r="C3" s="130"/>
      <c r="D3" s="130"/>
      <c r="E3" s="130"/>
      <c r="F3" s="130"/>
      <c r="G3" s="130"/>
      <c r="H3" s="130"/>
    </row>
    <row r="4" spans="1:8" s="70" customFormat="1" ht="20.100000000000001" customHeight="1">
      <c r="A4" s="43" t="s">
        <v>69</v>
      </c>
      <c r="B4" s="127"/>
      <c r="C4" s="127"/>
      <c r="D4" s="127"/>
      <c r="E4" s="127"/>
      <c r="F4" s="127"/>
      <c r="G4" s="127"/>
      <c r="H4" s="127"/>
    </row>
    <row r="5" spans="1:8" ht="20.100000000000001" customHeight="1">
      <c r="A5" s="11"/>
      <c r="B5" s="11"/>
      <c r="C5" s="11"/>
      <c r="D5" s="12"/>
      <c r="E5" s="12"/>
      <c r="F5" s="12"/>
      <c r="G5" s="12"/>
      <c r="H5" s="12"/>
    </row>
    <row r="6" spans="1:8" ht="20.100000000000001" customHeight="1"/>
    <row r="7" spans="1:8" ht="20.100000000000001" customHeight="1">
      <c r="A7" s="131" t="s">
        <v>72</v>
      </c>
      <c r="B7" s="131"/>
      <c r="C7" s="131"/>
      <c r="D7" s="131"/>
      <c r="E7" s="131"/>
      <c r="F7" s="131"/>
      <c r="G7" s="131"/>
      <c r="H7" s="131"/>
    </row>
    <row r="8" spans="1:8" ht="20.100000000000001" customHeight="1">
      <c r="A8" s="109" t="s">
        <v>73</v>
      </c>
      <c r="B8" s="109" t="s">
        <v>111</v>
      </c>
      <c r="C8" s="109" t="s">
        <v>112</v>
      </c>
      <c r="D8" s="109" t="s">
        <v>76</v>
      </c>
      <c r="E8" s="109" t="s">
        <v>77</v>
      </c>
      <c r="F8" s="109" t="s">
        <v>78</v>
      </c>
      <c r="G8" s="109" t="s">
        <v>79</v>
      </c>
      <c r="H8" s="109"/>
    </row>
    <row r="9" spans="1:8" ht="84.95" customHeight="1">
      <c r="A9" s="109"/>
      <c r="B9" s="109"/>
      <c r="C9" s="109"/>
      <c r="D9" s="109"/>
      <c r="E9" s="109"/>
      <c r="F9" s="109"/>
      <c r="G9" s="42" t="s">
        <v>113</v>
      </c>
      <c r="H9" s="42" t="s">
        <v>114</v>
      </c>
    </row>
    <row r="10" spans="1:8" ht="20.100000000000001" customHeight="1">
      <c r="A10" s="7" t="s">
        <v>115</v>
      </c>
      <c r="B10" s="19">
        <f>IF(SUM('363302'!B14+'363304'!B14+'363306'!B14+'363317'!B14+'363324'!B14+'363337'!B14+'363339'!B14+'363340'!B14+'363366'!B14+'294212'!B14+'294493'!B14+'295298'!B14+'295438'!B14+'2161129'!B14)=0," ",('363302'!B14+'363304'!B14+'363306'!B14+'363317'!B14+'363324'!B14+'363337'!B14+'363339'!B14+'363340'!B14+'363366'!B14+'294212'!B14+'294493'!B14+'295298'!B14+'295438'!B14+'2161129'!B14))</f>
        <v>212173</v>
      </c>
      <c r="C10" s="19" t="str">
        <f>IF(SUM('363302'!C14+'363304'!C14+'363306'!C14+'363317'!C14+'363324'!C14+'363337'!C14+'363339'!C14+'363340'!C14+'363366'!C14+'294212'!C14+'294493'!C14+'295298'!C14+'295438'!C14+'2161129'!C14)=0," ",('363302'!C14+'363304'!C14+'363306'!C14+'363317'!C14+'363324'!C14+'363337'!C14+'363339'!C14+'363340'!C14+'363366'!C14+'294212'!C14+'294493'!C14+'295298'!C14+'295438'!C14+'2161129'!C14))</f>
        <v xml:space="preserve"> </v>
      </c>
      <c r="D10" s="27">
        <f>IF(SUM('363302'!D14+'363304'!D14+'363306'!D14+'363317'!D14+'363324'!D14+'363337'!D14+'363339'!D14+'363340'!D14+'363366'!D14+'294212'!D14+'294493'!D14+'295298'!D14+'295438'!D14+'2161129'!D14)=0," ",('363302'!D14+'363304'!D14+'363306'!D14+'363317'!D14+'363324'!D14+'363337'!D14+'363339'!D14+'363340'!D14+'363366'!D14+'294212'!D14+'294493'!D14+'295298'!D14+'295438'!D14+'2161129'!D14))</f>
        <v>14188138</v>
      </c>
      <c r="E10" s="19">
        <f>IF(SUM('363302'!E14+'363304'!E14+'363306'!E14+'363317'!E14+'363324'!E14+'363337'!E14+'363339'!E14+'363340'!E14+'363366'!E14+'294212'!E14)=0," ",('363302'!E14+'363304'!E14+'363306'!E14+'363317'!E14+'363324'!E14+'363337'!E14+'363339'!E14+'363340'!E14+'363366'!E14+'294212'!E14))</f>
        <v>45093.000000000007</v>
      </c>
      <c r="F10" s="19" t="str">
        <f>IF(SUM('363302'!F14+'363304'!F14+'363306'!F14+'363317'!F14+'363324'!F14+'363337'!F14+'363339'!F14+'363340'!F14+'363366'!F14+'294212'!F14)=0," ",('363302'!F14+'363304'!F14+'363306'!F14+'363317'!F14+'363324'!F14+'363337'!F14+'363339'!F14+'363340'!F14+'363366'!F14+'294212'!F14))</f>
        <v xml:space="preserve"> </v>
      </c>
      <c r="G10" s="19">
        <f>IF(B10=" "," ",B10/E10)</f>
        <v>4.7052314106402315</v>
      </c>
      <c r="H10" s="19" t="e">
        <f>IF(B10=" "," ",B10/F10)</f>
        <v>#VALUE!</v>
      </c>
    </row>
    <row r="11" spans="1:8" ht="20.100000000000001" customHeight="1">
      <c r="A11" s="7" t="s">
        <v>84</v>
      </c>
      <c r="B11" s="19">
        <f>IF(SUM('363302'!B15+'363304'!B15+'363306'!B15+'363317'!B15+'363324'!B15+'363337'!B15+'363339'!B15+'363340'!B15+'363366'!B15+'294212'!B15+'294493'!B15+'295298'!B15+'295438'!B15+'2161129'!B15)=0," ",('363302'!B15+'363304'!B15+'363306'!B15+'363317'!B15+'363324'!B15+'363337'!B15+'363339'!B15+'363340'!B15+'363366'!B15+'294212'!B15+'294493'!B15+'295298'!B15+'295438'!B15+'2161129'!B15))</f>
        <v>279834</v>
      </c>
      <c r="C11" s="19" t="str">
        <f>IF(SUM('363302'!C15+'363304'!C15+'363306'!C15+'363317'!C15+'363324'!C15+'363337'!C15+'363339'!C15+'363340'!C15+'363366'!C15+'294212'!C15)=0," ",('363302'!C15+'363304'!C15+'363306'!C15+'363317'!C15+'363324'!C15+'363337'!C15+'363339'!C15+'363340'!C15+'363366'!C15+'294212'!C15))</f>
        <v xml:space="preserve"> </v>
      </c>
      <c r="D11" s="27">
        <f>IF(SUM('363302'!D15+'363304'!D15+'363306'!D15+'363317'!D15+'363324'!D15+'363337'!D15+'363339'!D15+'363340'!D15+'363366'!D15+'294212'!D15+'294493'!D15+'295298'!D15+'295438'!D15+'2161129'!D15)=0," ",('363302'!D15+'363304'!D15+'363306'!D15+'363317'!D15+'363324'!D15+'363337'!D15+'363339'!D15+'363340'!D15+'363366'!D15+'294212'!D15+'294493'!D15+'295298'!D15+'295438'!D15+'2161129'!D15))</f>
        <v>18399174</v>
      </c>
      <c r="E11" s="19">
        <f>IF(SUM('363302'!E15+'363304'!E15+'363306'!E15+'363317'!E15+'363324'!E15+'363337'!E15+'363339'!E15+'363340'!E15+'363366'!E15+'294212'!E15)=0," ",('363302'!E15+'363304'!E15+'363306'!E15+'363317'!E15+'363324'!E15+'363337'!E15+'363339'!E15+'363340'!E15+'363366'!E15+'294212'!E15))</f>
        <v>45093.000000000007</v>
      </c>
      <c r="F11" s="19" t="str">
        <f>IF(SUM('363302'!F15+'363304'!F15+'363306'!F15+'363317'!F15+'363324'!F15+'363337'!F15+'363339'!F15+'363340'!F15+'363366'!F15+'294212'!F15)=0," ",('363302'!F15+'363304'!F15+'363306'!F15+'363317'!F15+'363324'!F15+'363337'!F15+'363339'!F15+'363340'!F15+'363366'!F15+'294212'!F15))</f>
        <v xml:space="preserve"> </v>
      </c>
      <c r="G11" s="19">
        <f t="shared" ref="G11:G21" si="0">IF(B11=" "," ",B11/E11)</f>
        <v>6.2057082030470347</v>
      </c>
      <c r="H11" s="19" t="e">
        <f t="shared" ref="H11:H21" si="1">IF(B11=" "," ",B11/F11)</f>
        <v>#VALUE!</v>
      </c>
    </row>
    <row r="12" spans="1:8" ht="20.100000000000001" customHeight="1">
      <c r="A12" s="7" t="s">
        <v>85</v>
      </c>
      <c r="B12" s="19">
        <f>IF(SUM('363302'!B16+'363304'!B16+'363306'!B16+'363317'!B16+'363324'!B16+'363337'!B16+'363339'!B16+'363340'!B16+'363366'!B16+'294212'!B16+'294493'!B16+'295298'!B16+'295438'!B16+'2161129'!B16)=0," ",('363302'!B16+'363304'!B16+'363306'!B16+'363317'!B16+'363324'!B16+'363337'!B16+'363339'!B16+'363340'!B16+'363366'!B16+'294212'!B16+'294493'!B16+'295298'!B16+'295438'!B16+'2161129'!B16))</f>
        <v>279785</v>
      </c>
      <c r="C12" s="19" t="str">
        <f>IF(SUM('363302'!C16+'363304'!C16+'363306'!C16+'363317'!C16+'363324'!C16+'363337'!C16+'363339'!C16+'363340'!C16+'363366'!C16+'294212'!C16)=0," ",('363302'!C16+'363304'!C16+'363306'!C16+'363317'!C16+'363324'!C16+'363337'!C16+'363339'!C16+'363340'!C16+'363366'!C16+'294212'!C16))</f>
        <v xml:space="preserve"> </v>
      </c>
      <c r="D12" s="27">
        <f>IF(SUM('363302'!D16+'363304'!D16+'363306'!D16+'363317'!D16+'363324'!D16+'363337'!D16+'363339'!D16+'363340'!D16+'363366'!D16+'294212'!D16+'294493'!D16+'295298'!D16+'295438'!D16+'2161129'!D16)=0," ",('363302'!D16+'363304'!D16+'363306'!D16+'363317'!D16+'363324'!D16+'363337'!D16+'363339'!D16+'363340'!D16+'363366'!D16+'294212'!D16+'294493'!D16+'295298'!D16+'295438'!D16+'2161129'!D16))</f>
        <v>19183287</v>
      </c>
      <c r="E12" s="19">
        <f>IF(SUM('363302'!E16+'363304'!E16+'363306'!E16+'363317'!E16+'363324'!E16+'363337'!E16+'363339'!E16+'363340'!E16+'363366'!E16+'294212'!E16)=0," ",('363302'!E16+'363304'!E16+'363306'!E16+'363317'!E16+'363324'!E16+'363337'!E16+'363339'!E16+'363340'!E16+'363366'!E16+'294212'!E16))</f>
        <v>45093.000000000007</v>
      </c>
      <c r="F12" s="19" t="str">
        <f>IF(SUM('363302'!F16+'363304'!F16+'363306'!F16+'363317'!F16+'363324'!F16+'363337'!F16+'363339'!F16+'363340'!F16+'363366'!F16+'294212'!F16)=0," ",('363302'!F16+'363304'!F16+'363306'!F16+'363317'!F16+'363324'!F16+'363337'!F16+'363339'!F16+'363340'!F16+'363366'!F16+'294212'!F16))</f>
        <v xml:space="preserve"> </v>
      </c>
      <c r="G12" s="19">
        <f t="shared" si="0"/>
        <v>6.2046215598873431</v>
      </c>
      <c r="H12" s="19" t="e">
        <f t="shared" si="1"/>
        <v>#VALUE!</v>
      </c>
    </row>
    <row r="13" spans="1:8" ht="20.100000000000001" customHeight="1">
      <c r="A13" s="7" t="s">
        <v>86</v>
      </c>
      <c r="B13" s="19">
        <f>IF(SUM('363302'!B17+'363304'!B17+'363306'!B17+'363317'!B17+'363324'!B17+'363337'!B17+'363339'!B17+'363340'!B17+'363366'!B17+'294212'!B17+'294493'!B17+'295298'!B17+'295438'!B17+'2161129'!B17)=0," ",('363302'!B17+'363304'!B17+'363306'!B17+'363317'!B17+'363324'!B17+'363337'!B17+'363339'!B17+'363340'!B17+'363366'!B17+'294212'!B17+'294493'!B17+'295298'!B17+'295438'!B17+'2161129'!B17))</f>
        <v>310256</v>
      </c>
      <c r="C13" s="19" t="str">
        <f>IF(SUM('363302'!C17+'363304'!C17+'363306'!C17+'363317'!C17+'363324'!C17+'363337'!C17+'363339'!C17+'363340'!C17+'363366'!C17+'294212'!C17)=0," ",('363302'!C17+'363304'!C17+'363306'!C17+'363317'!C17+'363324'!C17+'363337'!C17+'363339'!C17+'363340'!C17+'363366'!C17+'294212'!C17))</f>
        <v xml:space="preserve"> </v>
      </c>
      <c r="D13" s="27">
        <f>IF(SUM('363302'!D17+'363304'!D17+'363306'!D17+'363317'!D17+'363324'!D17+'363337'!D17+'363339'!D17+'363340'!D17+'363366'!D17+'294212'!D17+'294493'!D17+'295298'!D17+'295438'!D17+'2161129'!D17)=0," ",('363302'!D17+'363304'!D17+'363306'!D17+'363317'!D17+'363324'!D17+'363337'!D17+'363339'!D17+'363340'!D17+'363366'!D17+'294212'!D17+'294493'!D17+'295298'!D17+'295438'!D17+'2161129'!D17))</f>
        <v>21167264.299999997</v>
      </c>
      <c r="E13" s="19">
        <f>IF(SUM('363302'!E17+'363304'!E17+'363306'!E17+'363317'!E17+'363324'!E17+'363337'!E17+'363339'!E17+'363340'!E17+'363366'!E17+'294212'!E17)=0," ",('363302'!E17+'363304'!E17+'363306'!E17+'363317'!E17+'363324'!E17+'363337'!E17+'363339'!E17+'363340'!E17+'363366'!E17+'294212'!E17))</f>
        <v>45093.000000000007</v>
      </c>
      <c r="F13" s="19" t="str">
        <f>IF(SUM('363302'!F17+'363304'!F17+'363306'!F17+'363317'!F17+'363324'!F17+'363337'!F17+'363339'!F17+'363340'!F17+'363366'!F17+'294212'!F17)=0," ",('363302'!F17+'363304'!F17+'363306'!F17+'363317'!F17+'363324'!F17+'363337'!F17+'363339'!F17+'363340'!F17+'363366'!F17+'294212'!F17))</f>
        <v xml:space="preserve"> </v>
      </c>
      <c r="G13" s="19">
        <f t="shared" si="0"/>
        <v>6.8803583704787874</v>
      </c>
      <c r="H13" s="19" t="e">
        <f t="shared" si="1"/>
        <v>#VALUE!</v>
      </c>
    </row>
    <row r="14" spans="1:8" ht="20.100000000000001" customHeight="1">
      <c r="A14" s="7" t="s">
        <v>87</v>
      </c>
      <c r="B14" s="19">
        <f>IF(SUM('363302'!B18+'363304'!B18+'363306'!B18+'363317'!B18+'363324'!B18+'363337'!B18+'363339'!B18+'363340'!B18+'363366'!B18+'294212'!B18+'294493'!B18+'295298'!B18+'295438'!B18+'2161129'!B18)=0," ",('363302'!B18+'363304'!B18+'363306'!B18+'363317'!B18+'363324'!B18+'363337'!B18+'363339'!B18+'363340'!B18+'363366'!B18+'294212'!B18+'294493'!B18+'295298'!B18+'295438'!B18+'2161129'!B18))</f>
        <v>337219</v>
      </c>
      <c r="C14" s="19" t="str">
        <f>IF(SUM('363302'!C18+'363304'!C18+'363306'!C18+'363317'!C18+'363324'!C18+'363337'!C18+'363339'!C18+'363340'!C18+'363366'!C18+'294212'!C18)=0," ",('363302'!C18+'363304'!C18+'363306'!C18+'363317'!C18+'363324'!C18+'363337'!C18+'363339'!C18+'363340'!C18+'363366'!C18+'294212'!C18))</f>
        <v xml:space="preserve"> </v>
      </c>
      <c r="D14" s="27">
        <f>IF(SUM('363302'!D18+'363304'!D18+'363306'!D18+'363317'!D18+'363324'!D18+'363337'!D18+'363339'!D18+'363340'!D18+'363366'!D18+'294212'!D18+'294493'!D18+'295298'!D18+'295438'!D18+'2161129'!D18)=0," ",('363302'!D18+'363304'!D18+'363306'!D18+'363317'!D18+'363324'!D18+'363337'!D18+'363339'!D18+'363340'!D18+'363366'!D18+'294212'!D18+'294493'!D18+'295298'!D18+'295438'!D18+'2161129'!D18))</f>
        <v>23486125.18</v>
      </c>
      <c r="E14" s="19">
        <f>IF(SUM('363302'!E18+'363304'!E18+'363306'!E18+'363317'!E18+'363324'!E18+'363337'!E18+'363339'!E18+'363340'!E18+'363366'!E18+'294212'!E18)=0," ",('363302'!E18+'363304'!E18+'363306'!E18+'363317'!E18+'363324'!E18+'363337'!E18+'363339'!E18+'363340'!E18+'363366'!E18+'294212'!E18))</f>
        <v>45093.000000000007</v>
      </c>
      <c r="F14" s="19" t="str">
        <f>IF(SUM('363302'!F18+'363304'!F18+'363306'!F18+'363317'!F18+'363324'!F18+'363337'!F18+'363339'!F18+'363340'!F18+'363366'!F18+'294212'!F18)=0," ",('363302'!F18+'363304'!F18+'363306'!F18+'363317'!F18+'363324'!F18+'363337'!F18+'363339'!F18+'363340'!F18+'363366'!F18+'294212'!F18))</f>
        <v xml:space="preserve"> </v>
      </c>
      <c r="G14" s="19">
        <f t="shared" si="0"/>
        <v>7.4783004013926764</v>
      </c>
      <c r="H14" s="19" t="e">
        <f t="shared" si="1"/>
        <v>#VALUE!</v>
      </c>
    </row>
    <row r="15" spans="1:8" ht="20.100000000000001" customHeight="1">
      <c r="A15" s="7" t="s">
        <v>88</v>
      </c>
      <c r="B15" s="19">
        <f>IF(SUM('363302'!B19+'363304'!B19+'363306'!B19+'363317'!B19+'363324'!B19+'363337'!B19+'363339'!B19+'363340'!B19+'363366'!B19+'294212'!B19+'294493'!B19+'295298'!B19+'295438'!B19+'2161129'!B19)=0," ",('363302'!B19+'363304'!B19+'363306'!B19+'363317'!B19+'363324'!B19+'363337'!B19+'363339'!B19+'363340'!B19+'363366'!B19+'294212'!B19+'294493'!B19+'295298'!B19+'295438'!B19+'2161129'!B19))</f>
        <v>329946</v>
      </c>
      <c r="C15" s="19" t="str">
        <f>IF(SUM('363302'!C19+'363304'!C19+'363306'!C19+'363317'!C19+'363324'!C19+'363337'!C19+'363339'!C19+'363340'!C19+'363366'!C19+'294212'!C19)=0," ",('363302'!C19+'363304'!C19+'363306'!C19+'363317'!C19+'363324'!C19+'363337'!C19+'363339'!C19+'363340'!C19+'363366'!C19+'294212'!C19))</f>
        <v xml:space="preserve"> </v>
      </c>
      <c r="D15" s="27">
        <f>IF(SUM('363302'!D19+'363304'!D19+'363306'!D19+'363317'!D19+'363324'!D19+'363337'!D19+'363339'!D19+'363340'!D19+'363366'!D19+'294212'!D19+'294493'!D19+'295298'!D19+'295438'!D19+'2161129'!D19)=0," ",('363302'!D19+'363304'!D19+'363306'!D19+'363317'!D19+'363324'!D19+'363337'!D19+'363339'!D19+'363340'!D19+'363366'!D19+'294212'!D19+'294493'!D19+'295298'!D19+'295438'!D19+'2161129'!D19))</f>
        <v>22948246.530000001</v>
      </c>
      <c r="E15" s="19">
        <f>IF(SUM('363302'!E19+'363304'!E19+'363306'!E19+'363317'!E19+'363324'!E19+'363337'!E19+'363339'!E19+'363340'!E19+'363366'!E19+'294212'!E19)=0," ",('363302'!E19+'363304'!E19+'363306'!E19+'363317'!E19+'363324'!E19+'363337'!E19+'363339'!E19+'363340'!E19+'363366'!E19+'294212'!E19))</f>
        <v>45093.000000000007</v>
      </c>
      <c r="F15" s="19" t="str">
        <f>IF(SUM('363302'!F19+'363304'!F19+'363306'!F19+'363317'!F19+'363324'!F19+'363337'!F19+'363339'!F19+'363340'!F19+'363366'!F19+'294212'!F19)=0," ",('363302'!F19+'363304'!F19+'363306'!F19+'363317'!F19+'363324'!F19+'363337'!F19+'363339'!F19+'363340'!F19+'363366'!F19+'294212'!F19))</f>
        <v xml:space="preserve"> </v>
      </c>
      <c r="G15" s="19">
        <f t="shared" si="0"/>
        <v>7.3170115095469352</v>
      </c>
      <c r="H15" s="19" t="e">
        <f t="shared" si="1"/>
        <v>#VALUE!</v>
      </c>
    </row>
    <row r="16" spans="1:8" ht="20.100000000000001" customHeight="1">
      <c r="A16" s="7" t="s">
        <v>89</v>
      </c>
      <c r="B16" s="19">
        <f>IF(SUM('363302'!B20+'363304'!B20+'363306'!B20+'363317'!B20+'363324'!B20+'363337'!B20+'363339'!B20+'363340'!B20+'363366'!B20+'294212'!B20+'294493'!B20+'295298'!B20+'295438'!B20+'2161129'!B20)=0," ",('363302'!B20+'363304'!B20+'363306'!B20+'363317'!B20+'363324'!B20+'363337'!B20+'363339'!B20+'363340'!B20+'363366'!B20+'294212'!B20+'294493'!B20+'295298'!B20+'295438'!B20+'2161129'!B20))</f>
        <v>296115</v>
      </c>
      <c r="C16" s="19" t="str">
        <f>IF(SUM('363302'!C20+'363304'!C20+'363306'!C20+'363317'!C20+'363324'!C20+'363337'!C20+'363339'!C20+'363340'!C20+'363366'!C20+'294212'!C20)=0," ",('363302'!C20+'363304'!C20+'363306'!C20+'363317'!C20+'363324'!C20+'363337'!C20+'363339'!C20+'363340'!C20+'363366'!C20+'294212'!C20))</f>
        <v xml:space="preserve"> </v>
      </c>
      <c r="D16" s="27">
        <f>IF(SUM('363302'!D20+'363304'!D20+'363306'!D20+'363317'!D20+'363324'!D20+'363337'!D20+'363339'!D20+'363340'!D20+'363366'!D20+'294212'!D20+'294493'!D20+'295298'!D20+'295438'!D20+'2161129'!D20)=0," ",('363302'!D20+'363304'!D20+'363306'!D20+'363317'!D20+'363324'!D20+'363337'!D20+'363339'!D20+'363340'!D20+'363366'!D20+'294212'!D20+'294493'!D20+'295298'!D20+'295438'!D20+'2161129'!D20))</f>
        <v>19391859.809999999</v>
      </c>
      <c r="E16" s="19">
        <f>IF(SUM('363302'!E20+'363304'!E20+'363306'!E20+'363317'!E20+'363324'!E20+'363337'!E20+'363339'!E20+'363340'!E20+'363366'!E20+'294212'!E20)=0," ",('363302'!E20+'363304'!E20+'363306'!E20+'363317'!E20+'363324'!E20+'363337'!E20+'363339'!E20+'363340'!E20+'363366'!E20+'294212'!E20))</f>
        <v>74723.000000000015</v>
      </c>
      <c r="F16" s="19" t="str">
        <f>IF(SUM('363302'!F20+'363304'!F20+'363306'!F20+'363317'!F20+'363324'!F20+'363337'!F20+'363339'!F20+'363340'!F20+'363366'!F20+'294212'!F20)=0," ",('363302'!F20+'363304'!F20+'363306'!F20+'363317'!F20+'363324'!F20+'363337'!F20+'363339'!F20+'363340'!F20+'363366'!F20+'294212'!F20))</f>
        <v xml:space="preserve"> </v>
      </c>
      <c r="G16" s="19">
        <f t="shared" si="0"/>
        <v>3.9628360745687399</v>
      </c>
      <c r="H16" s="19" t="e">
        <f t="shared" si="1"/>
        <v>#VALUE!</v>
      </c>
    </row>
    <row r="17" spans="1:8" ht="20.100000000000001" customHeight="1">
      <c r="A17" s="7" t="s">
        <v>116</v>
      </c>
      <c r="B17" s="19">
        <f>IF(SUM('363302'!B21+'363304'!B21+'363306'!B21+'363317'!B21+'363324'!B21+'363337'!B21+'363339'!B21+'363340'!B21+'363366'!B21+'294212'!B21+'294493'!B21+'295298'!B21+'295438'!B21+'2161129'!B21)=0," ",('363302'!B21+'363304'!B21+'363306'!B21+'363317'!B21+'363324'!B21+'363337'!B21+'363339'!B21+'363340'!B21+'363366'!B21+'294212'!B21+'294493'!B21+'295298'!B21+'295438'!B21+'2161129'!B21))</f>
        <v>344849</v>
      </c>
      <c r="C17" s="19" t="str">
        <f>IF(SUM('363302'!C21+'363304'!C21+'363306'!C21+'363317'!C21+'363324'!C21+'363337'!C21+'363339'!C21+'363340'!C21+'363366'!C21+'294212'!C21)=0," ",('363302'!C21+'363304'!C21+'363306'!C21+'363317'!C21+'363324'!C21+'363337'!C21+'363339'!C21+'363340'!C21+'363366'!C21+'294212'!C21))</f>
        <v xml:space="preserve"> </v>
      </c>
      <c r="D17" s="27">
        <f>IF(SUM('363302'!D21+'363304'!D21+'363306'!D21+'363317'!D21+'363324'!D21+'363337'!D21+'363339'!D21+'363340'!D21+'363366'!D21+'294212'!D21+'294493'!D21+'295298'!D21+'295438'!D21+'2161129'!D21)=0," ",('363302'!D21+'363304'!D21+'363306'!D21+'363317'!D21+'363324'!D21+'363337'!D21+'363339'!D21+'363340'!D21+'363366'!D21+'294212'!D21+'294493'!D21+'295298'!D21+'295438'!D21+'2161129'!D21))</f>
        <v>22162036</v>
      </c>
      <c r="E17" s="19">
        <f>IF(SUM('363302'!E21+'363304'!E21+'363306'!E21+'363317'!E21+'363324'!E21+'363337'!E21+'363339'!E21+'363340'!E21+'363366'!E21+'294212'!E21)=0," ",('363302'!E21+'363304'!E21+'363306'!E21+'363317'!E21+'363324'!E21+'363337'!E21+'363339'!E21+'363340'!E21+'363366'!E21+'294212'!E21))</f>
        <v>74723.000000000015</v>
      </c>
      <c r="F17" s="19" t="str">
        <f>IF(SUM('363302'!F21+'363304'!F21+'363306'!F21+'363317'!F21+'363324'!F21+'363337'!F21+'363339'!F21+'363340'!F21+'363366'!F21+'294212'!F21)=0," ",('363302'!F21+'363304'!F21+'363306'!F21+'363317'!F21+'363324'!F21+'363337'!F21+'363339'!F21+'363340'!F21+'363366'!F21+'294212'!F21))</f>
        <v xml:space="preserve"> </v>
      </c>
      <c r="G17" s="19">
        <f t="shared" si="0"/>
        <v>4.6150315164005722</v>
      </c>
      <c r="H17" s="19" t="e">
        <f t="shared" si="1"/>
        <v>#VALUE!</v>
      </c>
    </row>
    <row r="18" spans="1:8" ht="20.100000000000001" customHeight="1">
      <c r="A18" s="7" t="s">
        <v>91</v>
      </c>
      <c r="B18" s="19">
        <f>IF(SUM('363302'!B22+'363304'!B22+'363306'!B22+'363317'!B22+'363324'!B22+'363337'!B22+'363339'!B22+'363340'!B22+'363366'!B22+'294212'!B22+'294493'!B22+'295298'!B22+'295438'!B22+'2161129'!B22)=0," ",('363302'!B22+'363304'!B22+'363306'!B22+'363317'!B22+'363324'!B22+'363337'!B22+'363339'!B22+'363340'!B22+'363366'!B22+'294212'!B22+'294493'!B22+'295298'!B22+'295438'!B22+'2161129'!B22))</f>
        <v>353296</v>
      </c>
      <c r="C18" s="19" t="str">
        <f>IF(SUM('363302'!C22+'363304'!C22+'363306'!C22+'363317'!C22+'363324'!C22+'363337'!C22+'363339'!C22+'363340'!C22+'363366'!C22+'294212'!C22)=0," ",('363302'!C22+'363304'!C22+'363306'!C22+'363317'!C22+'363324'!C22+'363337'!C22+'363339'!C22+'363340'!C22+'363366'!C22+'294212'!C22))</f>
        <v xml:space="preserve"> </v>
      </c>
      <c r="D18" s="27">
        <f>IF(SUM('363302'!D22+'363304'!D22+'363306'!D22+'363317'!D22+'363324'!D22+'363337'!D22+'363339'!D22+'363340'!D22+'363366'!D22+'294212'!D22+'294493'!D22+'295298'!D22+'295438'!D22+'2161129'!D22)=0," ",('363302'!D22+'363304'!D22+'363306'!D22+'363317'!D22+'363324'!D22+'363337'!D22+'363339'!D22+'363340'!D22+'363366'!D22+'294212'!D22+'294493'!D22+'295298'!D22+'295438'!D22+'2161129'!D22))</f>
        <v>22457541.07</v>
      </c>
      <c r="E18" s="19">
        <f>IF(SUM('363302'!E22+'363304'!E22+'363306'!E22+'363317'!E22+'363324'!E22+'363337'!E22+'363339'!E22+'363340'!E22+'363366'!E22+'294212'!E22)=0," ",('363302'!E22+'363304'!E22+'363306'!E22+'363317'!E22+'363324'!E22+'363337'!E22+'363339'!E22+'363340'!E22+'363366'!E22+'294212'!E22))</f>
        <v>74723.000000000015</v>
      </c>
      <c r="F18" s="19" t="str">
        <f>IF(SUM('363302'!F22+'363304'!F22+'363306'!F22+'363317'!F22+'363324'!F22+'363337'!F22+'363339'!F22+'363340'!F22+'363366'!F22+'294212'!F22)=0," ",('363302'!F22+'363304'!F22+'363306'!F22+'363317'!F22+'363324'!F22+'363337'!F22+'363339'!F22+'363340'!F22+'363366'!F22+'294212'!F22))</f>
        <v xml:space="preserve"> </v>
      </c>
      <c r="G18" s="19">
        <f t="shared" si="0"/>
        <v>4.728075692892415</v>
      </c>
      <c r="H18" s="19" t="e">
        <f t="shared" si="1"/>
        <v>#VALUE!</v>
      </c>
    </row>
    <row r="19" spans="1:8" ht="20.100000000000001" customHeight="1">
      <c r="A19" s="7" t="s">
        <v>92</v>
      </c>
      <c r="B19" s="19">
        <f>IF(SUM('363302'!B23+'363304'!B23+'363306'!B23+'363317'!B23+'363324'!B23+'363337'!B23+'363339'!B23+'363340'!B23+'363366'!B23+'294212'!B23+'294493'!B23+'295298'!B23+'295438'!B23+'2161129'!B23)=0," ",('363302'!B23+'363304'!B23+'363306'!B23+'363317'!B23+'363324'!B23+'363337'!B23+'363339'!B23+'363340'!B23+'363366'!B23+'294212'!B23+'294493'!B23+'295298'!B23+'295438'!B23+'2161129'!B23))</f>
        <v>422357</v>
      </c>
      <c r="C19" s="19" t="str">
        <f>IF(SUM('363302'!C23+'363304'!C23+'363306'!C23+'363317'!C23+'363324'!C23+'363337'!C23+'363339'!C23+'363340'!C23+'363366'!C23+'294212'!C23)=0," ",('363302'!C23+'363304'!C23+'363306'!C23+'363317'!C23+'363324'!C23+'363337'!C23+'363339'!C23+'363340'!C23+'363366'!C23+'294212'!C23))</f>
        <v xml:space="preserve"> </v>
      </c>
      <c r="D19" s="27">
        <f>IF(SUM('363302'!D23+'363304'!D23+'363306'!D23+'363317'!D23+'363324'!D23+'363337'!D23+'363339'!D23+'363340'!D23+'363366'!D23+'294212'!D23+'294493'!D23+'295298'!D23+'295438'!D23+'2161129'!D23)=0," ",('363302'!D23+'363304'!D23+'363306'!D23+'363317'!D23+'363324'!D23+'363337'!D23+'363339'!D23+'363340'!D23+'363366'!D23+'294212'!D23+'294493'!D23+'295298'!D23+'295438'!D23+'2161129'!D23))</f>
        <v>22634281.890000001</v>
      </c>
      <c r="E19" s="19">
        <f>IF(SUM('363302'!E23+'363304'!E23+'363306'!E23+'363317'!E23+'363324'!E23+'363337'!E23+'363339'!E23+'363340'!E23+'363366'!E23+'294212'!E23)=0," ",('363302'!E23+'363304'!E23+'363306'!E23+'363317'!E23+'363324'!E23+'363337'!E23+'363339'!E23+'363340'!E23+'363366'!E23+'294212'!E23))</f>
        <v>74723.000000000015</v>
      </c>
      <c r="F19" s="19" t="str">
        <f>IF(SUM('363302'!F23+'363304'!F23+'363306'!F23+'363317'!F23+'363324'!F23+'363337'!F23+'363339'!F23+'363340'!F23+'363366'!F23+'294212'!F23)=0," ",('363302'!F23+'363304'!F23+'363306'!F23+'363317'!F23+'363324'!F23+'363337'!F23+'363339'!F23+'363340'!F23+'363366'!F23+'294212'!F23))</f>
        <v xml:space="preserve"> </v>
      </c>
      <c r="G19" s="19">
        <f t="shared" si="0"/>
        <v>5.6523025039144565</v>
      </c>
      <c r="H19" s="19" t="e">
        <f t="shared" si="1"/>
        <v>#VALUE!</v>
      </c>
    </row>
    <row r="20" spans="1:8" ht="20.100000000000001" customHeight="1">
      <c r="A20" s="7" t="s">
        <v>93</v>
      </c>
      <c r="B20" s="19">
        <f>IF(SUM('363302'!B24+'363304'!B24+'363306'!B24+'363317'!B24+'363324'!B24+'363337'!B24+'363339'!B24+'363340'!B24+'363366'!B24+'294212'!B24+'294493'!B24+'295298'!B24+'295438'!B24+'2161129'!B24)=0," ",('363302'!B24+'363304'!B24+'363306'!B24+'363317'!B24+'363324'!B24+'363337'!B24+'363339'!B24+'363340'!B24+'363366'!B24+'294212'!B24+'294493'!B24+'295298'!B24+'295438'!B24+'2161129'!B24))</f>
        <v>309874</v>
      </c>
      <c r="C20" s="19" t="str">
        <f>IF(SUM('363302'!C24+'363304'!C24+'363306'!C24+'363317'!C24+'363324'!C24+'363337'!C24+'363339'!C24+'363340'!C24+'363366'!C24+'294212'!C24)=0," ",('363302'!C24+'363304'!C24+'363306'!C24+'363317'!C24+'363324'!C24+'363337'!C24+'363339'!C24+'363340'!C24+'363366'!C24+'294212'!C24))</f>
        <v xml:space="preserve"> </v>
      </c>
      <c r="D20" s="27">
        <f>IF(SUM('363302'!D24+'363304'!D24+'363306'!D24+'363317'!D24+'363324'!D24+'363337'!D24+'363339'!D24+'363340'!D24+'363366'!D24+'294212'!D24+'294493'!D24+'295298'!D24+'295438'!D24+'2161129'!D24)=0," ",('363302'!D24+'363304'!D24+'363306'!D24+'363317'!D24+'363324'!D24+'363337'!D24+'363339'!D24+'363340'!D24+'363366'!D24+'294212'!D24+'294493'!D24+'295298'!D24+'295438'!D24+'2161129'!D24))</f>
        <v>17701700.960000001</v>
      </c>
      <c r="E20" s="19">
        <f>IF(SUM('363302'!E24+'363304'!E24+'363306'!E24+'363317'!E24+'363324'!E24+'363337'!E24+'363339'!E24+'363340'!E24+'363366'!E24+'294212'!E24)=0," ",('363302'!E24+'363304'!E24+'363306'!E24+'363317'!E24+'363324'!E24+'363337'!E24+'363339'!E24+'363340'!E24+'363366'!E24+'294212'!E24))</f>
        <v>74723.000000000015</v>
      </c>
      <c r="F20" s="19" t="str">
        <f>IF(SUM('363302'!F24+'363304'!F24+'363306'!F24+'363317'!F24+'363324'!F24+'363337'!F24+'363339'!F24+'363340'!F24+'363366'!F24+'294212'!F24)=0," ",('363302'!F24+'363304'!F24+'363306'!F24+'363317'!F24+'363324'!F24+'363337'!F24+'363339'!F24+'363340'!F24+'363366'!F24+'294212'!F24))</f>
        <v xml:space="preserve"> </v>
      </c>
      <c r="G20" s="19">
        <f t="shared" si="0"/>
        <v>4.1469694739236909</v>
      </c>
      <c r="H20" s="19" t="e">
        <f t="shared" si="1"/>
        <v>#VALUE!</v>
      </c>
    </row>
    <row r="21" spans="1:8" ht="20.100000000000001" customHeight="1">
      <c r="A21" s="7" t="s">
        <v>94</v>
      </c>
      <c r="B21" s="19">
        <f>IF(SUM('363302'!B25+'363304'!B25+'363306'!B25+'363317'!B25+'363324'!B25+'363337'!B25+'363339'!B25+'363340'!B25+'363366'!B25+'294212'!B25+'294493'!B25+'295298'!B25+'295438'!B25+'2161129'!B25)=0," ",('363302'!B25+'363304'!B25+'363306'!B25+'363317'!B25+'363324'!B25+'363337'!B25+'363339'!B25+'363340'!B25+'363366'!B25+'294212'!B25+'294493'!B25+'295298'!B25+'295438'!B25+'2161129'!B25))</f>
        <v>322513</v>
      </c>
      <c r="C21" s="19" t="str">
        <f>IF(SUM('363302'!C25+'363304'!C25+'363306'!C25+'363317'!C25+'363324'!C25+'363337'!C25+'363339'!C25+'363340'!C25+'363366'!C25+'294212'!C25)=0," ",('363302'!C25+'363304'!C25+'363306'!C25+'363317'!C25+'363324'!C25+'363337'!C25+'363339'!C25+'363340'!C25+'363366'!C25+'294212'!C25))</f>
        <v xml:space="preserve"> </v>
      </c>
      <c r="D21" s="27">
        <f>IF(SUM('363302'!D25+'363304'!D25+'363306'!D25+'363317'!D25+'363324'!D25+'363337'!D25+'363339'!D25+'363340'!D25+'363366'!D25+'294212'!D25+'294493'!D25+'295298'!D25+'295438'!D25+'2161129'!D25)=0," ",('363302'!D25+'363304'!D25+'363306'!D25+'363317'!D25+'363324'!D25+'363337'!D25+'363339'!D25+'363340'!D25+'363366'!D25+'294212'!D25+'294493'!D25+'295298'!D25+'295438'!D25+'2161129'!D25))</f>
        <v>17516063.030000001</v>
      </c>
      <c r="E21" s="19">
        <f>IF(SUM('363302'!E25+'363304'!E25+'363306'!E25+'363317'!E25+'363324'!E25+'363337'!E25+'363339'!E25+'363340'!E25+'363366'!E25+'294212'!E25)=0," ",('363302'!E25+'363304'!E25+'363306'!E25+'363317'!E25+'363324'!E25+'363337'!E25+'363339'!E25+'363340'!E25+'363366'!E25+'294212'!E25))</f>
        <v>74723.000000000015</v>
      </c>
      <c r="F21" s="19" t="str">
        <f>IF(SUM('363302'!F25+'363304'!F25+'363306'!F25+'363317'!F25+'363324'!F25+'363337'!F25+'363339'!F25+'363340'!F25+'363366'!F25+'294212'!F25)=0," ",('363302'!F25+'363304'!F25+'363306'!F25+'363317'!F25+'363324'!F25+'363337'!F25+'363339'!F25+'363340'!F25+'363366'!F25+'294212'!F25))</f>
        <v xml:space="preserve"> </v>
      </c>
      <c r="G21" s="19">
        <f t="shared" si="0"/>
        <v>4.3161141817111188</v>
      </c>
      <c r="H21" s="19" t="e">
        <f t="shared" si="1"/>
        <v>#VALUE!</v>
      </c>
    </row>
    <row r="22" spans="1:8" ht="20.100000000000001" customHeight="1">
      <c r="A22" s="41" t="s">
        <v>107</v>
      </c>
      <c r="B22" s="20">
        <f>IF(SUM(B10:B21)=0,"",SUM(B10:B21))</f>
        <v>3798217</v>
      </c>
      <c r="C22" s="20" t="s">
        <v>96</v>
      </c>
      <c r="D22" s="28">
        <f t="shared" ref="D22" si="2">IF(SUM(D10:D21)=0,"",SUM(D10:D21))</f>
        <v>241235717.76999998</v>
      </c>
      <c r="E22" s="20" t="s">
        <v>96</v>
      </c>
      <c r="F22" s="20" t="s">
        <v>96</v>
      </c>
      <c r="G22" s="20" t="s">
        <v>96</v>
      </c>
      <c r="H22" s="20" t="s">
        <v>96</v>
      </c>
    </row>
    <row r="23" spans="1:8" ht="20.100000000000001" customHeight="1">
      <c r="A23" s="41" t="s">
        <v>108</v>
      </c>
      <c r="B23" s="20">
        <f>IF(SUM(B10:B21)=0,"",AVERAGE(B10:B21))</f>
        <v>316518.08333333331</v>
      </c>
      <c r="C23" s="20" t="str">
        <f>IF(SUM(C10:C21)=0,"",AVERAGE(C10:C21))</f>
        <v/>
      </c>
      <c r="D23" s="28">
        <f t="shared" ref="D23:F23" si="3">IF(SUM(D10:D21)=0,"",AVERAGE(D10:D21))</f>
        <v>20102976.480833333</v>
      </c>
      <c r="E23" s="20">
        <f t="shared" si="3"/>
        <v>59908.000000000007</v>
      </c>
      <c r="F23" s="20" t="str">
        <f t="shared" si="3"/>
        <v/>
      </c>
      <c r="G23" s="20">
        <f>B23/E23</f>
        <v>5.2834026062184227</v>
      </c>
      <c r="H23" s="20" t="e">
        <f>B23/F23</f>
        <v>#VALUE!</v>
      </c>
    </row>
    <row r="26" spans="1:8" s="15" customFormat="1" ht="18.75">
      <c r="A26" s="108" t="s">
        <v>117</v>
      </c>
      <c r="B26" s="108"/>
      <c r="C26" s="108"/>
      <c r="D26" s="108"/>
      <c r="E26" s="108"/>
      <c r="F26" s="108"/>
      <c r="G26" s="108"/>
      <c r="H26" s="108"/>
    </row>
    <row r="27" spans="1:8" s="15" customFormat="1"/>
    <row r="28" spans="1:8" s="15" customFormat="1"/>
    <row r="29" spans="1:8" s="15" customFormat="1"/>
    <row r="30" spans="1:8" s="15" customFormat="1"/>
    <row r="31" spans="1:8" s="15" customFormat="1"/>
    <row r="32" spans="1:8" s="15" customFormat="1"/>
    <row r="33" s="15" customFormat="1"/>
    <row r="34" s="15" customFormat="1"/>
    <row r="35" s="15" customFormat="1"/>
    <row r="36" s="15" customFormat="1"/>
    <row r="37" s="15" customFormat="1"/>
    <row r="38" s="15" customFormat="1"/>
    <row r="39" s="15" customFormat="1"/>
    <row r="40" s="15" customFormat="1"/>
    <row r="41" s="15" customFormat="1"/>
    <row r="42" s="15" customFormat="1"/>
    <row r="43" s="15" customFormat="1"/>
    <row r="44" s="15" customFormat="1"/>
    <row r="45" s="15" customFormat="1"/>
    <row r="46" s="15" customFormat="1"/>
    <row r="47" s="15" customFormat="1"/>
    <row r="48" s="15" customFormat="1"/>
    <row r="49" s="15" customFormat="1"/>
    <row r="50" s="15" customFormat="1"/>
    <row r="51" s="15" customFormat="1"/>
    <row r="52" s="15" customFormat="1"/>
    <row r="53" s="15" customFormat="1"/>
    <row r="54" s="15" customFormat="1"/>
    <row r="55" s="15" customFormat="1"/>
    <row r="56" s="15" customFormat="1"/>
    <row r="57" s="15" customFormat="1"/>
    <row r="58" s="15" customFormat="1"/>
    <row r="59" s="15" customFormat="1"/>
    <row r="60" s="15" customFormat="1"/>
    <row r="61" s="15" customFormat="1"/>
    <row r="62" s="15" customFormat="1"/>
    <row r="63" s="15" customFormat="1"/>
    <row r="64" s="15" customFormat="1"/>
    <row r="65" s="15" customFormat="1"/>
    <row r="66" s="15" customFormat="1"/>
    <row r="67" s="15" customFormat="1"/>
    <row r="68" s="15" customFormat="1"/>
    <row r="69" s="15" customFormat="1"/>
    <row r="70" s="15" customFormat="1"/>
    <row r="71" s="15" customFormat="1"/>
    <row r="72" s="15" customFormat="1"/>
    <row r="73" s="15" customFormat="1"/>
    <row r="74" s="15" customFormat="1"/>
    <row r="75" s="15" customFormat="1"/>
    <row r="76" s="15" customFormat="1"/>
    <row r="77" s="15" customFormat="1"/>
    <row r="78" s="15" customFormat="1"/>
    <row r="79" s="15" customFormat="1"/>
    <row r="80" s="15" customFormat="1"/>
    <row r="81" s="15" customFormat="1"/>
    <row r="82" s="15" customFormat="1"/>
    <row r="83" s="15" customFormat="1"/>
    <row r="84" s="15" customFormat="1"/>
    <row r="85" s="15" customFormat="1"/>
    <row r="86" s="15" customFormat="1"/>
    <row r="87" s="15" customFormat="1"/>
    <row r="88" s="15" customFormat="1"/>
    <row r="89" s="15" customFormat="1"/>
    <row r="90" s="15" customFormat="1"/>
    <row r="91" s="15" customFormat="1"/>
    <row r="92" s="15" customFormat="1"/>
    <row r="93" s="15" customFormat="1"/>
    <row r="94" s="15" customFormat="1"/>
    <row r="95" s="15" customFormat="1"/>
    <row r="96" s="15" customFormat="1"/>
    <row r="97" s="15" customFormat="1"/>
    <row r="98" s="15" customFormat="1"/>
    <row r="99" s="15" customFormat="1"/>
    <row r="100" s="15" customFormat="1"/>
    <row r="101" s="15" customFormat="1"/>
    <row r="102" s="15" customFormat="1"/>
    <row r="103" s="15" customFormat="1"/>
    <row r="104" s="15" customFormat="1"/>
    <row r="105" s="15" customFormat="1"/>
    <row r="106" s="15" customFormat="1"/>
    <row r="107" s="15" customFormat="1"/>
    <row r="108" s="15" customFormat="1"/>
    <row r="109" s="15" customFormat="1"/>
    <row r="110" s="15" customFormat="1"/>
    <row r="111" s="15" customFormat="1"/>
    <row r="112" s="15" customFormat="1"/>
    <row r="113" s="15" customFormat="1"/>
    <row r="114" s="15" customFormat="1"/>
    <row r="115" s="15" customFormat="1"/>
    <row r="116" s="15" customFormat="1"/>
    <row r="117" s="15" customFormat="1"/>
    <row r="118" s="15" customFormat="1"/>
    <row r="119" s="15" customFormat="1"/>
    <row r="120" s="15" customFormat="1"/>
    <row r="121" s="15" customFormat="1"/>
    <row r="122" s="15" customFormat="1"/>
    <row r="123" s="15" customFormat="1"/>
    <row r="124" s="15" customFormat="1"/>
    <row r="125" s="15" customFormat="1"/>
    <row r="126" s="15" customFormat="1"/>
    <row r="127" s="15" customFormat="1"/>
    <row r="128" s="15" customFormat="1"/>
    <row r="129" s="15" customFormat="1"/>
    <row r="130" s="15" customFormat="1"/>
    <row r="131" s="15" customFormat="1"/>
    <row r="132" s="15" customFormat="1"/>
    <row r="133" s="15" customFormat="1"/>
    <row r="134" s="15" customFormat="1"/>
    <row r="135" s="15" customFormat="1"/>
    <row r="136" s="15" customFormat="1"/>
    <row r="137" s="15" customFormat="1"/>
    <row r="138" s="15" customFormat="1"/>
    <row r="139" s="15" customFormat="1"/>
    <row r="140" s="15" customFormat="1"/>
    <row r="141" s="15" customFormat="1"/>
    <row r="142" s="15" customFormat="1"/>
    <row r="143" s="15" customFormat="1"/>
    <row r="144" s="15" customFormat="1"/>
    <row r="145" s="15" customFormat="1"/>
    <row r="146" s="15" customFormat="1"/>
    <row r="147" s="15" customFormat="1"/>
    <row r="148" s="15" customFormat="1"/>
    <row r="149" s="15" customFormat="1"/>
    <row r="150" s="15" customFormat="1"/>
    <row r="151" s="15" customFormat="1"/>
    <row r="152" s="15" customFormat="1"/>
    <row r="153" s="15" customFormat="1"/>
    <row r="154" s="15" customFormat="1"/>
    <row r="155" s="15" customFormat="1"/>
    <row r="156" s="15" customFormat="1"/>
    <row r="157" s="15" customFormat="1"/>
  </sheetData>
  <sheetProtection sheet="1" objects="1" scenarios="1"/>
  <mergeCells count="12">
    <mergeCell ref="A26:H26"/>
    <mergeCell ref="B4:H4"/>
    <mergeCell ref="A1:H1"/>
    <mergeCell ref="B3:H3"/>
    <mergeCell ref="A8:A9"/>
    <mergeCell ref="B8:B9"/>
    <mergeCell ref="C8:C9"/>
    <mergeCell ref="D8:D9"/>
    <mergeCell ref="E8:E9"/>
    <mergeCell ref="F8:F9"/>
    <mergeCell ref="A7:H7"/>
    <mergeCell ref="G8:H8"/>
  </mergeCells>
  <pageMargins left="0.36" right="0.19685039370078741" top="0.74803149606299213" bottom="0.74803149606299213" header="0.31496062992125984" footer="0.31496062992125984"/>
  <pageSetup scale="55" fitToHeight="2" orientation="portrait" r:id="rId1"/>
  <headerFooter>
    <oddFooter>&amp;L&amp;A&amp;C&amp;D&amp;R&amp;P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5"/>
  <sheetViews>
    <sheetView workbookViewId="0">
      <selection activeCell="I20" sqref="I20"/>
    </sheetView>
  </sheetViews>
  <sheetFormatPr defaultColWidth="11.42578125" defaultRowHeight="15"/>
  <cols>
    <col min="1" max="16384" width="11.42578125" style="15"/>
  </cols>
  <sheetData>
    <row r="1" spans="1:13" s="2" customFormat="1" ht="24.95" customHeight="1">
      <c r="A1" s="97" t="s">
        <v>5</v>
      </c>
      <c r="B1" s="97"/>
      <c r="C1" s="97"/>
      <c r="D1" s="97"/>
      <c r="E1" s="97"/>
      <c r="F1" s="97"/>
      <c r="G1" s="97"/>
      <c r="H1" s="97"/>
      <c r="I1" s="97"/>
      <c r="J1" s="97"/>
      <c r="K1" s="97"/>
      <c r="L1" s="97"/>
      <c r="M1" s="97"/>
    </row>
    <row r="2" spans="1:13" s="2" customFormat="1" ht="23.25">
      <c r="A2" s="37"/>
      <c r="B2" s="37"/>
      <c r="C2" s="37"/>
      <c r="D2" s="37"/>
      <c r="E2" s="37"/>
      <c r="F2" s="37"/>
      <c r="G2" s="37"/>
      <c r="H2" s="37"/>
      <c r="I2" s="37"/>
      <c r="J2" s="37"/>
      <c r="K2" s="3"/>
    </row>
    <row r="3" spans="1:13" s="2" customFormat="1" ht="47.25" customHeight="1">
      <c r="A3" s="98" t="s">
        <v>40</v>
      </c>
      <c r="B3" s="98"/>
      <c r="C3" s="98"/>
      <c r="D3" s="98"/>
      <c r="E3" s="98"/>
      <c r="F3" s="98"/>
      <c r="G3" s="98"/>
      <c r="H3" s="98"/>
      <c r="I3" s="98"/>
      <c r="J3" s="98"/>
      <c r="K3" s="98"/>
      <c r="L3" s="98"/>
      <c r="M3" s="98"/>
    </row>
    <row r="4" spans="1:13" s="2" customFormat="1" ht="20.100000000000001" customHeight="1">
      <c r="A4" s="21"/>
      <c r="B4" s="21"/>
      <c r="C4" s="21"/>
      <c r="D4" s="21"/>
      <c r="E4" s="21"/>
      <c r="F4" s="21"/>
      <c r="G4" s="21"/>
      <c r="H4" s="21"/>
      <c r="I4" s="21"/>
      <c r="J4" s="21"/>
      <c r="K4" s="16"/>
    </row>
    <row r="5" spans="1:13" s="2" customFormat="1" ht="23.25" customHeight="1">
      <c r="A5" s="99" t="s">
        <v>41</v>
      </c>
      <c r="B5" s="99"/>
      <c r="C5" s="99"/>
      <c r="D5" s="99"/>
      <c r="E5" s="99"/>
      <c r="F5" s="99"/>
      <c r="G5" s="99"/>
      <c r="H5" s="99"/>
      <c r="I5" s="99"/>
      <c r="J5" s="99"/>
      <c r="K5" s="99"/>
      <c r="L5" s="99"/>
      <c r="M5" s="99"/>
    </row>
    <row r="6" spans="1:13" s="2" customFormat="1"/>
    <row r="7" spans="1:13" s="2" customFormat="1" ht="63" customHeight="1">
      <c r="A7" s="98" t="s">
        <v>42</v>
      </c>
      <c r="B7" s="98"/>
      <c r="C7" s="98"/>
      <c r="D7" s="98"/>
      <c r="E7" s="98"/>
      <c r="F7" s="98"/>
      <c r="G7" s="98"/>
      <c r="H7" s="98"/>
      <c r="I7" s="98"/>
      <c r="J7" s="98"/>
      <c r="K7" s="98"/>
      <c r="L7" s="98"/>
      <c r="M7" s="98"/>
    </row>
    <row r="8" spans="1:13" s="2" customFormat="1" ht="15.75" thickBot="1"/>
    <row r="9" spans="1:13" s="2" customFormat="1" ht="35.1" customHeight="1">
      <c r="A9" s="89" t="s">
        <v>43</v>
      </c>
      <c r="B9" s="90"/>
      <c r="C9" s="90"/>
      <c r="D9" s="90"/>
      <c r="E9" s="90"/>
      <c r="F9" s="90"/>
      <c r="G9" s="90"/>
      <c r="H9" s="91" t="s">
        <v>44</v>
      </c>
      <c r="I9" s="91"/>
      <c r="J9" s="91"/>
      <c r="K9" s="91"/>
      <c r="L9" s="91"/>
      <c r="M9" s="92"/>
    </row>
    <row r="10" spans="1:13" s="2" customFormat="1" ht="57.75" customHeight="1" thickBot="1">
      <c r="A10" s="22"/>
      <c r="B10" s="86" t="s">
        <v>45</v>
      </c>
      <c r="C10" s="86"/>
      <c r="D10" s="86"/>
      <c r="E10" s="86"/>
      <c r="F10" s="86"/>
      <c r="G10" s="86"/>
      <c r="H10" s="87" t="s">
        <v>46</v>
      </c>
      <c r="I10" s="87"/>
      <c r="J10" s="87"/>
      <c r="K10" s="87"/>
      <c r="L10" s="87"/>
      <c r="M10" s="88"/>
    </row>
    <row r="11" spans="1:13" s="2" customFormat="1" ht="9.9499999999999993" customHeight="1" thickBot="1">
      <c r="A11" s="38"/>
      <c r="B11" s="38"/>
      <c r="C11" s="38"/>
      <c r="D11" s="38"/>
      <c r="E11" s="38"/>
      <c r="F11" s="38"/>
      <c r="H11" s="23"/>
    </row>
    <row r="12" spans="1:13" s="2" customFormat="1" ht="35.1" customHeight="1">
      <c r="A12" s="89" t="s">
        <v>47</v>
      </c>
      <c r="B12" s="90"/>
      <c r="C12" s="90"/>
      <c r="D12" s="90"/>
      <c r="E12" s="90"/>
      <c r="F12" s="90"/>
      <c r="G12" s="90"/>
      <c r="H12" s="91" t="s">
        <v>44</v>
      </c>
      <c r="I12" s="91"/>
      <c r="J12" s="91"/>
      <c r="K12" s="91"/>
      <c r="L12" s="91"/>
      <c r="M12" s="92"/>
    </row>
    <row r="13" spans="1:13" s="2" customFormat="1" ht="35.1" customHeight="1">
      <c r="A13" s="24"/>
      <c r="B13" s="93" t="s">
        <v>48</v>
      </c>
      <c r="C13" s="93"/>
      <c r="D13" s="93"/>
      <c r="E13" s="93"/>
      <c r="F13" s="93"/>
      <c r="G13" s="93"/>
      <c r="H13" s="94" t="s">
        <v>46</v>
      </c>
      <c r="I13" s="94"/>
      <c r="J13" s="94"/>
      <c r="K13" s="94"/>
      <c r="L13" s="94"/>
      <c r="M13" s="95"/>
    </row>
    <row r="14" spans="1:13" s="2" customFormat="1" ht="35.1" customHeight="1">
      <c r="A14" s="24"/>
      <c r="B14" s="93" t="s">
        <v>49</v>
      </c>
      <c r="C14" s="93"/>
      <c r="D14" s="93"/>
      <c r="E14" s="93"/>
      <c r="F14" s="93"/>
      <c r="G14" s="93"/>
      <c r="H14" s="94"/>
      <c r="I14" s="94"/>
      <c r="J14" s="94"/>
      <c r="K14" s="94"/>
      <c r="L14" s="94"/>
      <c r="M14" s="95"/>
    </row>
    <row r="15" spans="1:13" s="2" customFormat="1" ht="35.1" customHeight="1" thickBot="1">
      <c r="A15" s="22"/>
      <c r="B15" s="96" t="s">
        <v>50</v>
      </c>
      <c r="C15" s="96"/>
      <c r="D15" s="96"/>
      <c r="E15" s="96"/>
      <c r="F15" s="96"/>
      <c r="G15" s="96"/>
      <c r="H15" s="87"/>
      <c r="I15" s="87"/>
      <c r="J15" s="87"/>
      <c r="K15" s="87"/>
      <c r="L15" s="87"/>
      <c r="M15" s="88"/>
    </row>
  </sheetData>
  <sheetProtection sheet="1" objects="1" scenarios="1"/>
  <mergeCells count="14">
    <mergeCell ref="A1:M1"/>
    <mergeCell ref="A3:M3"/>
    <mergeCell ref="A5:M5"/>
    <mergeCell ref="A7:M7"/>
    <mergeCell ref="A9:G9"/>
    <mergeCell ref="H9:M9"/>
    <mergeCell ref="B10:G10"/>
    <mergeCell ref="H10:M10"/>
    <mergeCell ref="A12:G12"/>
    <mergeCell ref="H12:M12"/>
    <mergeCell ref="B13:G13"/>
    <mergeCell ref="H13:M15"/>
    <mergeCell ref="B15:G15"/>
    <mergeCell ref="B14:G14"/>
  </mergeCells>
  <hyperlinks>
    <hyperlink ref="H10" r:id="rId1" xr:uid="{00000000-0004-0000-0100-000000000000}"/>
    <hyperlink ref="H13" r:id="rId2" xr:uid="{00000000-0004-0000-0100-000001000000}"/>
  </hyperlinks>
  <printOptions horizontalCentered="1"/>
  <pageMargins left="0.39370078740157483" right="0.39370078740157483" top="0.39370078740157483" bottom="0.39370078740157483" header="0.31496062992125984" footer="0"/>
  <pageSetup scale="66" orientation="portrait" verticalDpi="4" r:id="rId3"/>
  <headerFooter>
    <oddFooter>&amp;L&amp;F&amp;C&amp;D&amp;R&amp;P</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L26"/>
  <sheetViews>
    <sheetView zoomScale="73" zoomScaleNormal="73" workbookViewId="0">
      <selection activeCell="I29" sqref="I29"/>
    </sheetView>
  </sheetViews>
  <sheetFormatPr defaultColWidth="11.42578125" defaultRowHeight="15"/>
  <cols>
    <col min="1" max="16384" width="11.42578125" style="2"/>
  </cols>
  <sheetData>
    <row r="3" spans="1:12">
      <c r="A3" s="59"/>
    </row>
    <row r="9" spans="1:12" ht="23.25">
      <c r="F9" s="83"/>
      <c r="G9" s="83"/>
    </row>
    <row r="11" spans="1:12" ht="30" customHeight="1">
      <c r="F11" s="106" t="s">
        <v>51</v>
      </c>
      <c r="G11" s="106"/>
      <c r="H11" s="107" t="s">
        <v>52</v>
      </c>
      <c r="I11" s="107"/>
      <c r="J11" s="107"/>
      <c r="K11" s="107"/>
      <c r="L11" s="107"/>
    </row>
    <row r="12" spans="1:12" ht="23.25">
      <c r="F12" s="60"/>
      <c r="G12" s="3"/>
      <c r="I12" s="105"/>
      <c r="J12" s="105"/>
      <c r="K12" s="105"/>
      <c r="L12" s="105"/>
    </row>
    <row r="13" spans="1:12" ht="30" customHeight="1">
      <c r="F13" s="100" t="s">
        <v>53</v>
      </c>
      <c r="G13" s="100"/>
      <c r="H13" s="100"/>
      <c r="I13" s="102">
        <v>13</v>
      </c>
      <c r="J13" s="102"/>
      <c r="K13" s="102"/>
      <c r="L13" s="102"/>
    </row>
    <row r="14" spans="1:12" ht="30" customHeight="1">
      <c r="F14" s="100" t="s">
        <v>54</v>
      </c>
      <c r="G14" s="100"/>
      <c r="H14" s="100"/>
      <c r="I14" s="102"/>
      <c r="J14" s="102"/>
      <c r="K14" s="102"/>
      <c r="L14" s="102"/>
    </row>
    <row r="15" spans="1:12" ht="30" customHeight="1">
      <c r="F15" s="61"/>
      <c r="G15" s="61"/>
      <c r="H15" s="61"/>
      <c r="I15" s="104"/>
      <c r="J15" s="104"/>
      <c r="K15" s="104"/>
      <c r="L15" s="104"/>
    </row>
    <row r="16" spans="1:12" ht="30" customHeight="1">
      <c r="F16" s="100" t="s">
        <v>55</v>
      </c>
      <c r="G16" s="100"/>
      <c r="H16" s="100"/>
      <c r="I16" s="102" t="s">
        <v>56</v>
      </c>
      <c r="J16" s="102"/>
      <c r="K16" s="102"/>
      <c r="L16" s="102"/>
    </row>
    <row r="17" spans="6:12" ht="30" customHeight="1">
      <c r="F17" s="100" t="s">
        <v>57</v>
      </c>
      <c r="G17" s="100"/>
      <c r="H17" s="100"/>
      <c r="I17" s="102" t="s">
        <v>58</v>
      </c>
      <c r="J17" s="102"/>
      <c r="K17" s="102"/>
      <c r="L17" s="102"/>
    </row>
    <row r="18" spans="6:12" ht="18.75">
      <c r="F18" s="62"/>
      <c r="G18" s="62"/>
      <c r="H18" s="62"/>
      <c r="I18" s="104"/>
      <c r="J18" s="104"/>
      <c r="K18" s="104"/>
      <c r="L18" s="104"/>
    </row>
    <row r="19" spans="6:12" ht="30" customHeight="1">
      <c r="F19" s="100" t="s">
        <v>59</v>
      </c>
      <c r="G19" s="100"/>
      <c r="H19" s="100"/>
      <c r="I19" s="102" t="s">
        <v>60</v>
      </c>
      <c r="J19" s="102"/>
      <c r="K19" s="102"/>
      <c r="L19" s="102"/>
    </row>
    <row r="20" spans="6:12" ht="30" customHeight="1">
      <c r="F20" s="100" t="s">
        <v>57</v>
      </c>
      <c r="G20" s="100"/>
      <c r="H20" s="100"/>
      <c r="I20" s="102" t="s">
        <v>58</v>
      </c>
      <c r="J20" s="102"/>
      <c r="K20" s="102"/>
      <c r="L20" s="102"/>
    </row>
    <row r="21" spans="6:12" ht="30" customHeight="1">
      <c r="F21" s="100" t="s">
        <v>61</v>
      </c>
      <c r="G21" s="100"/>
      <c r="H21" s="100"/>
      <c r="I21" s="102">
        <v>25502346</v>
      </c>
      <c r="J21" s="102"/>
      <c r="K21" s="102"/>
      <c r="L21" s="102"/>
    </row>
    <row r="22" spans="6:12" ht="30" customHeight="1">
      <c r="F22" s="100" t="s">
        <v>62</v>
      </c>
      <c r="G22" s="100"/>
      <c r="H22" s="100"/>
      <c r="I22" s="103" t="s">
        <v>63</v>
      </c>
      <c r="J22" s="102"/>
      <c r="K22" s="102"/>
      <c r="L22" s="102"/>
    </row>
    <row r="23" spans="6:12" ht="23.25">
      <c r="G23" s="63"/>
      <c r="I23" s="104"/>
      <c r="J23" s="104"/>
      <c r="K23" s="104"/>
      <c r="L23" s="104"/>
    </row>
    <row r="24" spans="6:12" ht="30" customHeight="1">
      <c r="F24" s="100" t="s">
        <v>64</v>
      </c>
      <c r="G24" s="100"/>
      <c r="H24" s="100"/>
      <c r="I24" s="100"/>
      <c r="J24" s="101">
        <v>2022</v>
      </c>
      <c r="K24" s="101"/>
      <c r="L24" s="101"/>
    </row>
    <row r="26" spans="6:12">
      <c r="F26" s="59"/>
    </row>
  </sheetData>
  <protectedRanges>
    <protectedRange sqref="I11:L22" name="Rango1"/>
  </protectedRanges>
  <mergeCells count="25">
    <mergeCell ref="F17:H17"/>
    <mergeCell ref="I17:L17"/>
    <mergeCell ref="I18:L18"/>
    <mergeCell ref="F19:H19"/>
    <mergeCell ref="I19:L19"/>
    <mergeCell ref="F9:G9"/>
    <mergeCell ref="I12:L12"/>
    <mergeCell ref="F13:H13"/>
    <mergeCell ref="I13:L13"/>
    <mergeCell ref="F16:H16"/>
    <mergeCell ref="I16:L16"/>
    <mergeCell ref="F14:H14"/>
    <mergeCell ref="F11:G11"/>
    <mergeCell ref="I14:L14"/>
    <mergeCell ref="I15:L15"/>
    <mergeCell ref="H11:L11"/>
    <mergeCell ref="F24:I24"/>
    <mergeCell ref="J24:L24"/>
    <mergeCell ref="F20:H20"/>
    <mergeCell ref="I20:L20"/>
    <mergeCell ref="F21:H21"/>
    <mergeCell ref="I21:L21"/>
    <mergeCell ref="F22:H22"/>
    <mergeCell ref="I22:L22"/>
    <mergeCell ref="I23:L23"/>
  </mergeCells>
  <hyperlinks>
    <hyperlink ref="I22" r:id="rId1" xr:uid="{0BF04F60-A9FB-4357-926C-42C8CFDF4D35}"/>
  </hyperlinks>
  <printOptions horizontalCentered="1"/>
  <pageMargins left="0.70866141732283472" right="0.70866141732283472" top="0.74803149606299213" bottom="0.74803149606299213" header="0.31496062992125984" footer="0.31496062992125984"/>
  <pageSetup scale="91" orientation="landscape" horizontalDpi="4294967294"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12"/>
  <sheetViews>
    <sheetView topLeftCell="A12" zoomScaleNormal="100" workbookViewId="0">
      <selection activeCell="D24" sqref="D24"/>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0"/>
      <c r="E4" s="110"/>
      <c r="F4" s="110"/>
      <c r="G4" s="110"/>
      <c r="H4" s="110"/>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v>2022</v>
      </c>
      <c r="E6" s="115"/>
      <c r="F6" s="115"/>
      <c r="G6" s="115"/>
      <c r="H6" s="115"/>
      <c r="L6" s="65"/>
      <c r="M6" s="65"/>
      <c r="N6" s="65"/>
      <c r="O6" s="65"/>
      <c r="P6" s="65"/>
      <c r="Q6" s="65"/>
      <c r="R6" s="65"/>
      <c r="S6" s="65"/>
    </row>
    <row r="7" spans="1:19" ht="20.100000000000001" customHeight="1">
      <c r="A7" s="66" t="s">
        <v>70</v>
      </c>
      <c r="B7" s="66"/>
      <c r="C7" s="66"/>
      <c r="D7" s="117">
        <v>44910</v>
      </c>
      <c r="E7" s="115"/>
      <c r="F7" s="115"/>
      <c r="G7" s="115"/>
      <c r="H7" s="115"/>
      <c r="L7" s="65"/>
      <c r="M7" s="65"/>
      <c r="N7" s="65"/>
      <c r="O7" s="65"/>
      <c r="P7" s="65"/>
      <c r="Q7" s="65"/>
      <c r="R7" s="65"/>
      <c r="S7" s="65"/>
    </row>
    <row r="8" spans="1:19" ht="20.100000000000001" customHeight="1">
      <c r="A8" s="66" t="s">
        <v>71</v>
      </c>
      <c r="B8" s="66"/>
      <c r="C8" s="66"/>
      <c r="D8" s="115" t="s">
        <v>60</v>
      </c>
      <c r="E8" s="115"/>
      <c r="F8" s="115"/>
      <c r="G8" s="115"/>
      <c r="H8" s="115"/>
      <c r="L8" s="65"/>
      <c r="M8" s="65"/>
      <c r="N8" s="65"/>
      <c r="O8" s="65"/>
      <c r="P8" s="65"/>
      <c r="Q8" s="65"/>
      <c r="R8" s="65"/>
      <c r="S8" s="65"/>
    </row>
    <row r="11" spans="1:19" ht="15" customHeight="1">
      <c r="A11" s="111" t="s">
        <v>72</v>
      </c>
      <c r="B11" s="112"/>
      <c r="C11" s="112"/>
      <c r="D11" s="112"/>
      <c r="E11" s="112"/>
      <c r="F11" s="112"/>
      <c r="G11" s="112"/>
      <c r="H11" s="112"/>
      <c r="I11" s="112"/>
    </row>
    <row r="12" spans="1:19" ht="15" customHeight="1">
      <c r="A12" s="109" t="s">
        <v>73</v>
      </c>
      <c r="B12" s="109" t="s">
        <v>74</v>
      </c>
      <c r="C12" s="109" t="s">
        <v>75</v>
      </c>
      <c r="D12" s="109" t="s">
        <v>76</v>
      </c>
      <c r="E12" s="109" t="s">
        <v>77</v>
      </c>
      <c r="F12" s="109" t="s">
        <v>78</v>
      </c>
      <c r="G12" s="71" t="s">
        <v>79</v>
      </c>
      <c r="H12" s="71"/>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v>403</v>
      </c>
      <c r="C14" s="1"/>
      <c r="D14" s="72">
        <v>30108</v>
      </c>
      <c r="E14" s="1">
        <v>4509.3</v>
      </c>
      <c r="F14" s="1"/>
      <c r="G14" s="25">
        <f>IF(B14=0,"",B14/E14)</f>
        <v>8.9370855786929229E-2</v>
      </c>
      <c r="H14" s="25" t="e">
        <f>IF(B14=0,"",B14/F14)</f>
        <v>#DIV/0!</v>
      </c>
      <c r="I14" s="25"/>
    </row>
    <row r="15" spans="1:19" ht="20.100000000000001" customHeight="1">
      <c r="A15" s="13" t="s">
        <v>84</v>
      </c>
      <c r="B15" s="1">
        <v>361</v>
      </c>
      <c r="C15" s="1"/>
      <c r="D15" s="72">
        <v>28506</v>
      </c>
      <c r="E15" s="1">
        <v>4509.3</v>
      </c>
      <c r="F15" s="1"/>
      <c r="G15" s="25">
        <f t="shared" ref="G15:G25" si="0">IF(B15=0,"",B15/E15)</f>
        <v>8.0056771560996165E-2</v>
      </c>
      <c r="H15" s="25" t="e">
        <f t="shared" ref="H15:H25" si="1">IF(B15=0,"",B15/F15)</f>
        <v>#DIV/0!</v>
      </c>
      <c r="I15" s="25"/>
    </row>
    <row r="16" spans="1:19" ht="20.100000000000001" customHeight="1">
      <c r="A16" s="13" t="s">
        <v>85</v>
      </c>
      <c r="B16" s="1">
        <v>345</v>
      </c>
      <c r="C16" s="1"/>
      <c r="D16" s="72">
        <v>27243</v>
      </c>
      <c r="E16" s="1">
        <v>4509.3</v>
      </c>
      <c r="F16" s="1"/>
      <c r="G16" s="25">
        <f t="shared" si="0"/>
        <v>7.6508548998735937E-2</v>
      </c>
      <c r="H16" s="25" t="e">
        <f t="shared" si="1"/>
        <v>#DIV/0!</v>
      </c>
      <c r="I16" s="25"/>
    </row>
    <row r="17" spans="1:9" ht="20.100000000000001" customHeight="1">
      <c r="A17" s="13" t="s">
        <v>86</v>
      </c>
      <c r="B17" s="1">
        <v>322</v>
      </c>
      <c r="C17" s="1"/>
      <c r="D17" s="29">
        <v>25527</v>
      </c>
      <c r="E17" s="1">
        <v>4509.3</v>
      </c>
      <c r="F17" s="1"/>
      <c r="G17" s="25">
        <f t="shared" si="0"/>
        <v>7.1407979065486876E-2</v>
      </c>
      <c r="H17" s="25" t="e">
        <f t="shared" si="1"/>
        <v>#DIV/0!</v>
      </c>
      <c r="I17" s="25"/>
    </row>
    <row r="18" spans="1:9" ht="20.100000000000001" customHeight="1">
      <c r="A18" s="13" t="s">
        <v>87</v>
      </c>
      <c r="B18" s="1">
        <v>350</v>
      </c>
      <c r="C18" s="1"/>
      <c r="D18" s="29">
        <v>28001</v>
      </c>
      <c r="E18" s="1">
        <v>4509.3</v>
      </c>
      <c r="F18" s="1"/>
      <c r="G18" s="25">
        <f t="shared" si="0"/>
        <v>7.7617368549442262E-2</v>
      </c>
      <c r="H18" s="25" t="e">
        <f t="shared" si="1"/>
        <v>#DIV/0!</v>
      </c>
      <c r="I18" s="25"/>
    </row>
    <row r="19" spans="1:9" ht="20.100000000000001" customHeight="1">
      <c r="A19" s="13" t="s">
        <v>88</v>
      </c>
      <c r="B19" s="1">
        <v>349</v>
      </c>
      <c r="C19" s="1"/>
      <c r="D19" s="29">
        <v>27921</v>
      </c>
      <c r="E19" s="1">
        <v>4509.3</v>
      </c>
      <c r="F19" s="1"/>
      <c r="G19" s="25">
        <f t="shared" si="0"/>
        <v>7.7395604639300994E-2</v>
      </c>
      <c r="H19" s="25" t="e">
        <f t="shared" si="1"/>
        <v>#DIV/0!</v>
      </c>
      <c r="I19" s="25"/>
    </row>
    <row r="20" spans="1:9" ht="20.100000000000001" customHeight="1">
      <c r="A20" s="13" t="s">
        <v>89</v>
      </c>
      <c r="B20" s="1">
        <v>387</v>
      </c>
      <c r="C20" s="1"/>
      <c r="D20" s="29">
        <v>29741</v>
      </c>
      <c r="E20" s="1">
        <f>6312+1160.3</f>
        <v>7472.3</v>
      </c>
      <c r="F20" s="1"/>
      <c r="G20" s="25">
        <f t="shared" si="0"/>
        <v>5.1791282469922248E-2</v>
      </c>
      <c r="H20" s="25" t="e">
        <f t="shared" si="1"/>
        <v>#DIV/0!</v>
      </c>
      <c r="I20" s="25"/>
    </row>
    <row r="21" spans="1:9" ht="20.100000000000001" customHeight="1">
      <c r="A21" s="13" t="s">
        <v>90</v>
      </c>
      <c r="B21" s="1">
        <v>463</v>
      </c>
      <c r="C21" s="1"/>
      <c r="D21" s="29">
        <v>33348</v>
      </c>
      <c r="E21" s="1">
        <f t="shared" ref="E21:E25" si="2">6312+1160.3</f>
        <v>7472.3</v>
      </c>
      <c r="F21" s="1"/>
      <c r="G21" s="25">
        <f t="shared" si="0"/>
        <v>6.1962180319312658E-2</v>
      </c>
      <c r="H21" s="25" t="e">
        <f t="shared" si="1"/>
        <v>#DIV/0!</v>
      </c>
      <c r="I21" s="25"/>
    </row>
    <row r="22" spans="1:9" ht="20.100000000000001" customHeight="1">
      <c r="A22" s="13" t="s">
        <v>91</v>
      </c>
      <c r="B22" s="1">
        <v>502</v>
      </c>
      <c r="C22" s="1"/>
      <c r="D22" s="29">
        <v>36157</v>
      </c>
      <c r="E22" s="1">
        <f t="shared" si="2"/>
        <v>7472.3</v>
      </c>
      <c r="F22" s="1"/>
      <c r="G22" s="25">
        <f t="shared" si="0"/>
        <v>6.7181456847289323E-2</v>
      </c>
      <c r="H22" s="25" t="e">
        <f t="shared" si="1"/>
        <v>#DIV/0!</v>
      </c>
      <c r="I22" s="25"/>
    </row>
    <row r="23" spans="1:9" ht="20.100000000000001" customHeight="1">
      <c r="A23" s="13" t="s">
        <v>92</v>
      </c>
      <c r="B23" s="1">
        <v>466</v>
      </c>
      <c r="C23" s="1"/>
      <c r="D23" s="29">
        <v>32013</v>
      </c>
      <c r="E23" s="1">
        <f t="shared" si="2"/>
        <v>7472.3</v>
      </c>
      <c r="F23" s="1"/>
      <c r="G23" s="25">
        <f t="shared" si="0"/>
        <v>6.2363663129157018E-2</v>
      </c>
      <c r="H23" s="25" t="e">
        <f t="shared" si="1"/>
        <v>#DIV/0!</v>
      </c>
      <c r="I23" s="25"/>
    </row>
    <row r="24" spans="1:9" ht="20.100000000000001" customHeight="1">
      <c r="A24" s="13" t="s">
        <v>93</v>
      </c>
      <c r="B24" s="1">
        <v>459</v>
      </c>
      <c r="C24" s="1"/>
      <c r="D24" s="29">
        <v>28732</v>
      </c>
      <c r="E24" s="1">
        <f t="shared" si="2"/>
        <v>7472.3</v>
      </c>
      <c r="F24" s="1"/>
      <c r="G24" s="25">
        <f t="shared" si="0"/>
        <v>6.142686990618685E-2</v>
      </c>
      <c r="H24" s="25" t="e">
        <f t="shared" si="1"/>
        <v>#DIV/0!</v>
      </c>
      <c r="I24" s="25"/>
    </row>
    <row r="25" spans="1:9" ht="20.100000000000001" customHeight="1">
      <c r="A25" s="13" t="s">
        <v>94</v>
      </c>
      <c r="B25" s="1">
        <v>375</v>
      </c>
      <c r="C25" s="1"/>
      <c r="D25" s="29">
        <v>23473</v>
      </c>
      <c r="E25" s="1">
        <f t="shared" si="2"/>
        <v>7472.3</v>
      </c>
      <c r="F25" s="1"/>
      <c r="G25" s="25">
        <f t="shared" si="0"/>
        <v>5.0185351230544809E-2</v>
      </c>
      <c r="H25" s="25" t="e">
        <f t="shared" si="1"/>
        <v>#DIV/0!</v>
      </c>
      <c r="I25" s="25"/>
    </row>
    <row r="26" spans="1:9" s="67" customFormat="1">
      <c r="A26" s="42" t="s">
        <v>95</v>
      </c>
      <c r="B26" s="26">
        <f>IF(SUM(B14:B25)=0,"",SUM(B14:B25))</f>
        <v>4782</v>
      </c>
      <c r="C26" s="17" t="str">
        <f>IF(MAX(C14:C25)=0,"",MAX(C14:C25))</f>
        <v/>
      </c>
      <c r="D26" s="30">
        <f t="shared" ref="D26" si="3">IF(SUM(D14:D25)=0,"",SUM(D14:D25))</f>
        <v>350770</v>
      </c>
      <c r="E26" s="18" t="s">
        <v>96</v>
      </c>
      <c r="F26" s="18" t="s">
        <v>96</v>
      </c>
      <c r="G26" s="35" t="s">
        <v>96</v>
      </c>
      <c r="H26" s="35" t="s">
        <v>96</v>
      </c>
      <c r="I26" s="35"/>
    </row>
    <row r="27" spans="1:9" s="67" customFormat="1">
      <c r="A27" s="42" t="s">
        <v>97</v>
      </c>
      <c r="B27" s="26">
        <f>IF(SUM(B14:B25)=0,"",AVERAGE(B14:B25))</f>
        <v>398.5</v>
      </c>
      <c r="C27" s="17" t="str">
        <f t="shared" ref="C27:H27" si="4">IF(SUM(C14:C25)=0,"",AVERAGE(C14:C25))</f>
        <v/>
      </c>
      <c r="D27" s="30">
        <f t="shared" si="4"/>
        <v>29230.833333333332</v>
      </c>
      <c r="E27" s="33">
        <f t="shared" si="4"/>
        <v>5990.8</v>
      </c>
      <c r="F27" s="17" t="str">
        <f t="shared" si="4"/>
        <v/>
      </c>
      <c r="G27" s="36">
        <f t="shared" si="4"/>
        <v>6.8938994375275356E-2</v>
      </c>
      <c r="H27" s="36" t="e">
        <f t="shared" si="4"/>
        <v>#DIV/0!</v>
      </c>
      <c r="I27" s="36"/>
    </row>
    <row r="30" spans="1:9" ht="18.75">
      <c r="A30" s="108" t="s">
        <v>98</v>
      </c>
      <c r="B30" s="108"/>
      <c r="C30" s="108"/>
      <c r="D30" s="108"/>
      <c r="E30" s="108"/>
      <c r="F30" s="108"/>
      <c r="G30" s="108"/>
      <c r="H30" s="108"/>
    </row>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sheetData>
  <sheetProtection sheet="1" objects="1" scenarios="1"/>
  <mergeCells count="19">
    <mergeCell ref="A30:H30"/>
    <mergeCell ref="D8:H8"/>
    <mergeCell ref="A3:C3"/>
    <mergeCell ref="A4:C4"/>
    <mergeCell ref="A5:C5"/>
    <mergeCell ref="F12:F13"/>
    <mergeCell ref="A12:A13"/>
    <mergeCell ref="B12:B13"/>
    <mergeCell ref="C12:C13"/>
    <mergeCell ref="D3:H3"/>
    <mergeCell ref="D5:H5"/>
    <mergeCell ref="D6:H6"/>
    <mergeCell ref="D7:H7"/>
    <mergeCell ref="A1:H1"/>
    <mergeCell ref="D12:D13"/>
    <mergeCell ref="E12:E13"/>
    <mergeCell ref="D4:H4"/>
    <mergeCell ref="A11:I11"/>
    <mergeCell ref="I12:I13"/>
  </mergeCells>
  <printOptions horizontalCentered="1"/>
  <pageMargins left="0.23622047244094491" right="0.23622047244094491" top="0.74803149606299213" bottom="0.74803149606299213" header="0.31496062992125984" footer="0.31496062992125984"/>
  <pageSetup scale="70" fitToWidth="0" orientation="portrait" verticalDpi="4" r:id="rId1"/>
  <headerFooter>
    <oddFooter>&amp;L&amp;A&amp;C&amp;D&amp;R&amp;P</oddFooter>
  </headerFooter>
  <rowBreaks count="1" manualBreakCount="1">
    <brk id="51"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30"/>
  <sheetViews>
    <sheetView topLeftCell="A16" zoomScaleNormal="100" workbookViewId="0">
      <selection activeCell="D25" sqref="D25"/>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0"/>
      <c r="E4" s="110"/>
      <c r="F4" s="110"/>
      <c r="G4" s="110"/>
      <c r="H4" s="110"/>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v>2022</v>
      </c>
      <c r="E6" s="115"/>
      <c r="F6" s="115"/>
      <c r="G6" s="115"/>
      <c r="H6" s="115"/>
      <c r="L6" s="65"/>
      <c r="M6" s="65"/>
      <c r="N6" s="65"/>
      <c r="O6" s="65"/>
      <c r="P6" s="65"/>
      <c r="Q6" s="65"/>
      <c r="R6" s="65"/>
      <c r="S6" s="65"/>
    </row>
    <row r="7" spans="1:19" ht="20.100000000000001" customHeight="1">
      <c r="A7" s="66" t="s">
        <v>70</v>
      </c>
      <c r="B7" s="66"/>
      <c r="C7" s="66"/>
      <c r="D7" s="120">
        <v>44910</v>
      </c>
      <c r="E7" s="115"/>
      <c r="F7" s="115"/>
      <c r="G7" s="115"/>
      <c r="H7" s="115"/>
      <c r="L7" s="65"/>
      <c r="M7" s="65"/>
      <c r="N7" s="65"/>
      <c r="O7" s="65"/>
      <c r="P7" s="65"/>
      <c r="Q7" s="65"/>
      <c r="R7" s="65"/>
      <c r="S7" s="65"/>
    </row>
    <row r="8" spans="1:19" ht="20.100000000000001" customHeight="1">
      <c r="A8" s="66" t="s">
        <v>71</v>
      </c>
      <c r="B8" s="66"/>
      <c r="C8" s="66"/>
      <c r="D8" s="115" t="s">
        <v>60</v>
      </c>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1" t="s">
        <v>79</v>
      </c>
      <c r="H12" s="121"/>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v>718</v>
      </c>
      <c r="C14" s="1"/>
      <c r="D14" s="73">
        <v>53642</v>
      </c>
      <c r="E14" s="1">
        <v>4509.3</v>
      </c>
      <c r="F14" s="1"/>
      <c r="G14" s="25">
        <f>IF(B14=0,"",B14/E14)</f>
        <v>0.15922648748142726</v>
      </c>
      <c r="H14" s="25" t="e">
        <f>IF(B14=0,"",B14/F14)</f>
        <v>#DIV/0!</v>
      </c>
      <c r="I14" s="25"/>
    </row>
    <row r="15" spans="1:19" ht="20.100000000000001" customHeight="1">
      <c r="A15" s="13" t="s">
        <v>84</v>
      </c>
      <c r="B15" s="1">
        <v>807</v>
      </c>
      <c r="C15" s="1"/>
      <c r="D15" s="73">
        <v>63724</v>
      </c>
      <c r="E15" s="1">
        <v>4509.3</v>
      </c>
      <c r="F15" s="1"/>
      <c r="G15" s="25">
        <f t="shared" ref="G15:G25" si="0">IF(B15=0,"",B15/E15)</f>
        <v>0.17896347548399974</v>
      </c>
      <c r="H15" s="25" t="e">
        <f t="shared" ref="H15:H25" si="1">IF(B15=0,"",B15/F15)</f>
        <v>#DIV/0!</v>
      </c>
      <c r="I15" s="25"/>
    </row>
    <row r="16" spans="1:19" ht="20.100000000000001" customHeight="1">
      <c r="A16" s="13" t="s">
        <v>85</v>
      </c>
      <c r="B16" s="1">
        <v>935</v>
      </c>
      <c r="C16" s="1"/>
      <c r="D16" s="73">
        <v>73832</v>
      </c>
      <c r="E16" s="1">
        <v>4509.3</v>
      </c>
      <c r="F16" s="1"/>
      <c r="G16" s="25">
        <f t="shared" si="0"/>
        <v>0.20734925598208145</v>
      </c>
      <c r="H16" s="25" t="e">
        <f t="shared" si="1"/>
        <v>#DIV/0!</v>
      </c>
      <c r="I16" s="25"/>
    </row>
    <row r="17" spans="1:9" ht="20.100000000000001" customHeight="1">
      <c r="A17" s="13" t="s">
        <v>86</v>
      </c>
      <c r="B17" s="1">
        <v>1072</v>
      </c>
      <c r="C17" s="1"/>
      <c r="D17" s="29">
        <v>84984</v>
      </c>
      <c r="E17" s="1">
        <v>4509.3</v>
      </c>
      <c r="F17" s="1"/>
      <c r="G17" s="25">
        <f t="shared" si="0"/>
        <v>0.23773091167143459</v>
      </c>
      <c r="H17" s="25" t="e">
        <f t="shared" si="1"/>
        <v>#DIV/0!</v>
      </c>
      <c r="I17" s="25"/>
    </row>
    <row r="18" spans="1:9" ht="20.100000000000001" customHeight="1">
      <c r="A18" s="13" t="s">
        <v>87</v>
      </c>
      <c r="B18" s="1">
        <v>1137</v>
      </c>
      <c r="C18" s="1"/>
      <c r="D18" s="29">
        <v>90962</v>
      </c>
      <c r="E18" s="1">
        <v>4509.3</v>
      </c>
      <c r="F18" s="1"/>
      <c r="G18" s="25">
        <f t="shared" si="0"/>
        <v>0.2521455658306167</v>
      </c>
      <c r="H18" s="25" t="e">
        <f t="shared" si="1"/>
        <v>#DIV/0!</v>
      </c>
      <c r="I18" s="25"/>
    </row>
    <row r="19" spans="1:9" ht="20.100000000000001" customHeight="1">
      <c r="A19" s="13" t="s">
        <v>88</v>
      </c>
      <c r="B19" s="1">
        <v>1193</v>
      </c>
      <c r="C19" s="1"/>
      <c r="D19" s="29">
        <v>95442</v>
      </c>
      <c r="E19" s="1">
        <v>4509.3</v>
      </c>
      <c r="F19" s="1"/>
      <c r="G19" s="25">
        <f t="shared" si="0"/>
        <v>0.26456434479852747</v>
      </c>
      <c r="H19" s="25" t="e">
        <f t="shared" si="1"/>
        <v>#DIV/0!</v>
      </c>
      <c r="I19" s="25"/>
    </row>
    <row r="20" spans="1:9" ht="20.100000000000001" customHeight="1">
      <c r="A20" s="13" t="s">
        <v>89</v>
      </c>
      <c r="B20" s="1">
        <v>1060</v>
      </c>
      <c r="C20" s="1"/>
      <c r="D20" s="29">
        <v>81462</v>
      </c>
      <c r="E20" s="1">
        <v>7472.3</v>
      </c>
      <c r="F20" s="1"/>
      <c r="G20" s="25">
        <f t="shared" si="0"/>
        <v>0.14185725947833999</v>
      </c>
      <c r="H20" s="25" t="e">
        <f t="shared" si="1"/>
        <v>#DIV/0!</v>
      </c>
      <c r="I20" s="25"/>
    </row>
    <row r="21" spans="1:9" ht="20.100000000000001" customHeight="1">
      <c r="A21" s="13" t="s">
        <v>90</v>
      </c>
      <c r="B21" s="1">
        <v>1035</v>
      </c>
      <c r="C21" s="1"/>
      <c r="D21" s="29">
        <v>74547</v>
      </c>
      <c r="E21" s="1">
        <v>7472.3</v>
      </c>
      <c r="F21" s="1"/>
      <c r="G21" s="25">
        <f t="shared" si="0"/>
        <v>0.13851156939630369</v>
      </c>
      <c r="H21" s="25" t="e">
        <f t="shared" si="1"/>
        <v>#DIV/0!</v>
      </c>
      <c r="I21" s="25"/>
    </row>
    <row r="22" spans="1:9" ht="20.100000000000001" customHeight="1">
      <c r="A22" s="13" t="s">
        <v>91</v>
      </c>
      <c r="B22" s="1">
        <v>1049</v>
      </c>
      <c r="C22" s="1"/>
      <c r="D22" s="29">
        <v>75556</v>
      </c>
      <c r="E22" s="1">
        <v>7472.3</v>
      </c>
      <c r="F22" s="1"/>
      <c r="G22" s="25">
        <f t="shared" si="0"/>
        <v>0.14038515584224401</v>
      </c>
      <c r="H22" s="25" t="e">
        <f t="shared" si="1"/>
        <v>#DIV/0!</v>
      </c>
      <c r="I22" s="25"/>
    </row>
    <row r="23" spans="1:9" ht="20.100000000000001" customHeight="1">
      <c r="A23" s="13" t="s">
        <v>92</v>
      </c>
      <c r="B23" s="1">
        <v>1326</v>
      </c>
      <c r="C23" s="1"/>
      <c r="D23" s="29">
        <v>91092</v>
      </c>
      <c r="E23" s="1">
        <v>7472.3</v>
      </c>
      <c r="F23" s="1"/>
      <c r="G23" s="25">
        <f t="shared" si="0"/>
        <v>0.17745540195120646</v>
      </c>
      <c r="H23" s="25" t="e">
        <f t="shared" si="1"/>
        <v>#DIV/0!</v>
      </c>
      <c r="I23" s="25"/>
    </row>
    <row r="24" spans="1:9" ht="20.100000000000001" customHeight="1">
      <c r="A24" s="13" t="s">
        <v>93</v>
      </c>
      <c r="B24" s="1">
        <v>1114</v>
      </c>
      <c r="C24" s="1"/>
      <c r="D24" s="29">
        <v>69732</v>
      </c>
      <c r="E24" s="1">
        <v>7472.3</v>
      </c>
      <c r="F24" s="1"/>
      <c r="G24" s="25">
        <f t="shared" si="0"/>
        <v>0.14908395005553846</v>
      </c>
      <c r="H24" s="25" t="e">
        <f t="shared" si="1"/>
        <v>#DIV/0!</v>
      </c>
      <c r="I24" s="25"/>
    </row>
    <row r="25" spans="1:9" ht="20.100000000000001" customHeight="1">
      <c r="A25" s="13" t="s">
        <v>94</v>
      </c>
      <c r="B25" s="1">
        <v>1031</v>
      </c>
      <c r="C25" s="1"/>
      <c r="D25" s="29">
        <v>64536</v>
      </c>
      <c r="E25" s="1">
        <v>7472.3</v>
      </c>
      <c r="F25" s="1"/>
      <c r="G25" s="25">
        <f t="shared" si="0"/>
        <v>0.13797625898317786</v>
      </c>
      <c r="H25" s="25" t="e">
        <f t="shared" si="1"/>
        <v>#DIV/0!</v>
      </c>
      <c r="I25" s="25"/>
    </row>
    <row r="26" spans="1:9" s="67" customFormat="1">
      <c r="A26" s="42" t="s">
        <v>95</v>
      </c>
      <c r="B26" s="26">
        <f>IF(SUM(B14:B25)=0,"",SUM(B14:B25))</f>
        <v>12477</v>
      </c>
      <c r="C26" s="17" t="str">
        <f>IF(MAX(C14:C25)=0,"",MAX(C14:C25))</f>
        <v/>
      </c>
      <c r="D26" s="30">
        <f t="shared" ref="D26" si="2">IF(SUM(D14:D25)=0,"",SUM(D14:D25))</f>
        <v>919511</v>
      </c>
      <c r="E26" s="18" t="s">
        <v>96</v>
      </c>
      <c r="F26" s="18" t="s">
        <v>96</v>
      </c>
      <c r="G26" s="35" t="s">
        <v>96</v>
      </c>
      <c r="H26" s="35" t="s">
        <v>96</v>
      </c>
      <c r="I26" s="35"/>
    </row>
    <row r="27" spans="1:9" s="67" customFormat="1">
      <c r="A27" s="42" t="s">
        <v>97</v>
      </c>
      <c r="B27" s="26">
        <f>IF(SUM(B14:B25)=0,"",AVERAGE(B14:B25))</f>
        <v>1039.75</v>
      </c>
      <c r="C27" s="17" t="str">
        <f t="shared" ref="C27:H27" si="3">IF(SUM(C14:C25)=0,"",AVERAGE(C14:C25))</f>
        <v/>
      </c>
      <c r="D27" s="30">
        <f t="shared" si="3"/>
        <v>76625.916666666672</v>
      </c>
      <c r="E27" s="17">
        <f t="shared" si="3"/>
        <v>5990.8</v>
      </c>
      <c r="F27" s="17" t="str">
        <f t="shared" si="3"/>
        <v/>
      </c>
      <c r="G27" s="36">
        <f t="shared" si="3"/>
        <v>0.18210413641290812</v>
      </c>
      <c r="H27" s="36" t="e">
        <f t="shared" si="3"/>
        <v>#DIV/0!</v>
      </c>
      <c r="I27" s="36"/>
    </row>
    <row r="30" spans="1:9" ht="18.75">
      <c r="A30" s="108" t="s">
        <v>98</v>
      </c>
      <c r="B30" s="108"/>
      <c r="C30" s="108"/>
      <c r="D30" s="108"/>
      <c r="E30" s="108"/>
      <c r="F30" s="108"/>
      <c r="G30" s="108"/>
      <c r="H30" s="108"/>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rowBreaks count="2" manualBreakCount="2">
    <brk id="51" max="16383" man="1"/>
    <brk id="117"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0"/>
  <sheetViews>
    <sheetView topLeftCell="A20" zoomScaleNormal="100" workbookViewId="0">
      <selection activeCell="E25" sqref="E25"/>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0"/>
      <c r="E4" s="110"/>
      <c r="F4" s="110"/>
      <c r="G4" s="110"/>
      <c r="H4" s="110"/>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v>2022</v>
      </c>
      <c r="E6" s="115"/>
      <c r="F6" s="115"/>
      <c r="G6" s="115"/>
      <c r="H6" s="115"/>
      <c r="L6" s="65"/>
      <c r="M6" s="65"/>
      <c r="N6" s="65"/>
      <c r="O6" s="65"/>
      <c r="P6" s="65"/>
      <c r="Q6" s="65"/>
      <c r="R6" s="65"/>
      <c r="S6" s="65"/>
    </row>
    <row r="7" spans="1:19" ht="20.100000000000001" customHeight="1">
      <c r="A7" s="66" t="s">
        <v>70</v>
      </c>
      <c r="B7" s="66"/>
      <c r="C7" s="66"/>
      <c r="D7" s="120">
        <v>44910</v>
      </c>
      <c r="E7" s="115"/>
      <c r="F7" s="115"/>
      <c r="G7" s="115"/>
      <c r="H7" s="115"/>
      <c r="L7" s="65"/>
      <c r="M7" s="65"/>
      <c r="N7" s="65"/>
      <c r="O7" s="65"/>
      <c r="P7" s="65"/>
      <c r="Q7" s="65"/>
      <c r="R7" s="65"/>
      <c r="S7" s="65"/>
    </row>
    <row r="8" spans="1:19" ht="20.100000000000001" customHeight="1">
      <c r="A8" s="66" t="s">
        <v>71</v>
      </c>
      <c r="B8" s="66"/>
      <c r="C8" s="66"/>
      <c r="D8" s="115" t="s">
        <v>60</v>
      </c>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1" t="s">
        <v>79</v>
      </c>
      <c r="H12" s="121"/>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v>145</v>
      </c>
      <c r="C14" s="1"/>
      <c r="D14" s="73">
        <v>10833</v>
      </c>
      <c r="E14" s="1">
        <v>4509.3</v>
      </c>
      <c r="F14" s="1"/>
      <c r="G14" s="25">
        <f>IF(B14=0,"",B14/E14)</f>
        <v>3.2155766970483224E-2</v>
      </c>
      <c r="H14" s="25" t="e">
        <f>IF(B14=0,"",B14/F14)</f>
        <v>#DIV/0!</v>
      </c>
      <c r="I14" s="25"/>
    </row>
    <row r="15" spans="1:19" ht="20.100000000000001" customHeight="1">
      <c r="A15" s="13" t="s">
        <v>84</v>
      </c>
      <c r="B15" s="1">
        <v>147</v>
      </c>
      <c r="C15" s="1"/>
      <c r="D15" s="73">
        <v>11608</v>
      </c>
      <c r="E15" s="1">
        <v>4509.3</v>
      </c>
      <c r="F15" s="1"/>
      <c r="G15" s="25">
        <f t="shared" ref="G15:G25" si="0">IF(B15=0,"",B15/E15)</f>
        <v>3.2599294790765752E-2</v>
      </c>
      <c r="H15" s="25" t="e">
        <f t="shared" ref="H15:H25" si="1">IF(B15=0,"",B15/F15)</f>
        <v>#DIV/0!</v>
      </c>
      <c r="I15" s="25"/>
    </row>
    <row r="16" spans="1:19" ht="20.100000000000001" customHeight="1">
      <c r="A16" s="13" t="s">
        <v>85</v>
      </c>
      <c r="B16" s="1">
        <v>124</v>
      </c>
      <c r="C16" s="1"/>
      <c r="D16" s="73">
        <v>9792</v>
      </c>
      <c r="E16" s="1">
        <v>4509.3</v>
      </c>
      <c r="F16" s="1"/>
      <c r="G16" s="25">
        <f t="shared" si="0"/>
        <v>2.7498724857516688E-2</v>
      </c>
      <c r="H16" s="25" t="e">
        <f>IF(B16=0,"",B16/F16)</f>
        <v>#DIV/0!</v>
      </c>
      <c r="I16" s="25"/>
    </row>
    <row r="17" spans="1:9" ht="20.100000000000001" customHeight="1">
      <c r="A17" s="13" t="s">
        <v>86</v>
      </c>
      <c r="B17" s="1">
        <v>102</v>
      </c>
      <c r="C17" s="1"/>
      <c r="D17" s="29">
        <v>8086</v>
      </c>
      <c r="E17" s="1">
        <v>4509.3</v>
      </c>
      <c r="F17" s="1"/>
      <c r="G17" s="25">
        <f t="shared" si="0"/>
        <v>2.2619918834408888E-2</v>
      </c>
      <c r="H17" s="25" t="e">
        <f t="shared" si="1"/>
        <v>#DIV/0!</v>
      </c>
      <c r="I17" s="25"/>
    </row>
    <row r="18" spans="1:9" ht="20.100000000000001" customHeight="1">
      <c r="A18" s="13" t="s">
        <v>87</v>
      </c>
      <c r="B18" s="1">
        <v>144</v>
      </c>
      <c r="C18" s="1"/>
      <c r="D18" s="29">
        <v>11520</v>
      </c>
      <c r="E18" s="1">
        <v>4509.3</v>
      </c>
      <c r="F18" s="1"/>
      <c r="G18" s="25">
        <f t="shared" si="0"/>
        <v>3.1934003060341956E-2</v>
      </c>
      <c r="H18" s="25" t="e">
        <f t="shared" si="1"/>
        <v>#DIV/0!</v>
      </c>
      <c r="I18" s="25"/>
    </row>
    <row r="19" spans="1:9" ht="20.100000000000001" customHeight="1">
      <c r="A19" s="13" t="s">
        <v>88</v>
      </c>
      <c r="B19" s="1">
        <v>165</v>
      </c>
      <c r="C19" s="1"/>
      <c r="D19" s="29">
        <v>13200</v>
      </c>
      <c r="E19" s="1">
        <v>4509.3</v>
      </c>
      <c r="F19" s="1"/>
      <c r="G19" s="25">
        <f t="shared" si="0"/>
        <v>3.6591045173308495E-2</v>
      </c>
      <c r="H19" s="25" t="e">
        <f t="shared" si="1"/>
        <v>#DIV/0!</v>
      </c>
      <c r="I19" s="25"/>
    </row>
    <row r="20" spans="1:9" ht="20.100000000000001" customHeight="1">
      <c r="A20" s="13" t="s">
        <v>89</v>
      </c>
      <c r="B20" s="1">
        <v>140</v>
      </c>
      <c r="C20" s="1"/>
      <c r="D20" s="29">
        <v>10759</v>
      </c>
      <c r="E20" s="1">
        <v>7472.3</v>
      </c>
      <c r="F20" s="1"/>
      <c r="G20" s="25">
        <f t="shared" si="0"/>
        <v>1.8735864459403395E-2</v>
      </c>
      <c r="H20" s="25" t="e">
        <f t="shared" si="1"/>
        <v>#DIV/0!</v>
      </c>
      <c r="I20" s="25"/>
    </row>
    <row r="21" spans="1:9" ht="20.100000000000001" customHeight="1">
      <c r="A21" s="13" t="s">
        <v>90</v>
      </c>
      <c r="B21" s="1">
        <v>166</v>
      </c>
      <c r="C21" s="1"/>
      <c r="D21" s="29">
        <v>11956</v>
      </c>
      <c r="E21" s="1">
        <v>7472.3</v>
      </c>
      <c r="F21" s="1"/>
      <c r="G21" s="25">
        <f t="shared" si="0"/>
        <v>2.2215382144721171E-2</v>
      </c>
      <c r="H21" s="25" t="e">
        <f t="shared" si="1"/>
        <v>#DIV/0!</v>
      </c>
      <c r="I21" s="25"/>
    </row>
    <row r="22" spans="1:9" ht="20.100000000000001" customHeight="1">
      <c r="A22" s="13" t="s">
        <v>91</v>
      </c>
      <c r="B22" s="1">
        <v>165</v>
      </c>
      <c r="C22" s="1"/>
      <c r="D22" s="29">
        <v>11884</v>
      </c>
      <c r="E22" s="1">
        <v>7472.3</v>
      </c>
      <c r="F22" s="1"/>
      <c r="G22" s="25">
        <f t="shared" si="0"/>
        <v>2.2081554541439716E-2</v>
      </c>
      <c r="H22" s="25" t="e">
        <f t="shared" si="1"/>
        <v>#DIV/0!</v>
      </c>
      <c r="I22" s="25"/>
    </row>
    <row r="23" spans="1:9" ht="20.100000000000001" customHeight="1">
      <c r="A23" s="13" t="s">
        <v>92</v>
      </c>
      <c r="B23" s="1">
        <v>216</v>
      </c>
      <c r="C23" s="1"/>
      <c r="D23" s="29">
        <v>14838</v>
      </c>
      <c r="E23" s="1">
        <v>7472.3</v>
      </c>
      <c r="F23" s="1"/>
      <c r="G23" s="25">
        <f t="shared" si="0"/>
        <v>2.8906762308793812E-2</v>
      </c>
      <c r="H23" s="25" t="e">
        <f t="shared" si="1"/>
        <v>#DIV/0!</v>
      </c>
      <c r="I23" s="25"/>
    </row>
    <row r="24" spans="1:9" ht="20.100000000000001" customHeight="1">
      <c r="A24" s="13" t="s">
        <v>93</v>
      </c>
      <c r="B24" s="1">
        <v>172</v>
      </c>
      <c r="C24" s="1"/>
      <c r="D24" s="29">
        <v>10766</v>
      </c>
      <c r="E24" s="1">
        <v>7472.3</v>
      </c>
      <c r="F24" s="1"/>
      <c r="G24" s="25">
        <f t="shared" si="0"/>
        <v>2.3018347764409888E-2</v>
      </c>
      <c r="H24" s="25" t="e">
        <f t="shared" si="1"/>
        <v>#DIV/0!</v>
      </c>
      <c r="I24" s="25"/>
    </row>
    <row r="25" spans="1:9" ht="20.100000000000001" customHeight="1">
      <c r="A25" s="13" t="s">
        <v>94</v>
      </c>
      <c r="B25" s="1">
        <v>155</v>
      </c>
      <c r="C25" s="1"/>
      <c r="D25" s="29">
        <v>9702</v>
      </c>
      <c r="E25" s="1">
        <v>7472.3</v>
      </c>
      <c r="F25" s="1"/>
      <c r="G25" s="25">
        <f t="shared" si="0"/>
        <v>2.0743278508625188E-2</v>
      </c>
      <c r="H25" s="25" t="e">
        <f t="shared" si="1"/>
        <v>#DIV/0!</v>
      </c>
      <c r="I25" s="25"/>
    </row>
    <row r="26" spans="1:9" s="67" customFormat="1">
      <c r="A26" s="42" t="s">
        <v>95</v>
      </c>
      <c r="B26" s="26">
        <f>IF(SUM(B14:B25)=0,"",SUM(B14:B25))</f>
        <v>1841</v>
      </c>
      <c r="C26" s="17" t="str">
        <f>IF(MAX(C14:C25)=0,"",MAX(C14:C25))</f>
        <v/>
      </c>
      <c r="D26" s="30">
        <f t="shared" ref="D26" si="2">IF(SUM(D14:D25)=0,"",SUM(D14:D25))</f>
        <v>134944</v>
      </c>
      <c r="E26" s="18" t="s">
        <v>96</v>
      </c>
      <c r="F26" s="18" t="s">
        <v>96</v>
      </c>
      <c r="G26" s="35" t="s">
        <v>96</v>
      </c>
      <c r="H26" s="35" t="s">
        <v>96</v>
      </c>
      <c r="I26" s="35"/>
    </row>
    <row r="27" spans="1:9" s="67" customFormat="1">
      <c r="A27" s="42" t="s">
        <v>97</v>
      </c>
      <c r="B27" s="26">
        <f>IF(SUM(B14:B25)=0,"",AVERAGE(B14:B25))</f>
        <v>153.41666666666666</v>
      </c>
      <c r="C27" s="17" t="str">
        <f t="shared" ref="C27:H27" si="3">IF(SUM(C14:C25)=0,"",AVERAGE(C14:C25))</f>
        <v/>
      </c>
      <c r="D27" s="30">
        <f t="shared" si="3"/>
        <v>11245.333333333334</v>
      </c>
      <c r="E27" s="17">
        <f t="shared" si="3"/>
        <v>5990.8</v>
      </c>
      <c r="F27" s="17" t="str">
        <f t="shared" si="3"/>
        <v/>
      </c>
      <c r="G27" s="36">
        <f t="shared" si="3"/>
        <v>2.6591661951184845E-2</v>
      </c>
      <c r="H27" s="36" t="e">
        <f t="shared" si="3"/>
        <v>#DIV/0!</v>
      </c>
      <c r="I27" s="36"/>
    </row>
    <row r="30" spans="1:9" ht="18.75">
      <c r="A30" s="108" t="s">
        <v>98</v>
      </c>
      <c r="B30" s="108"/>
      <c r="C30" s="108"/>
      <c r="D30" s="108"/>
      <c r="E30" s="108"/>
      <c r="F30" s="108"/>
      <c r="G30" s="108"/>
      <c r="H30" s="108"/>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0"/>
  <sheetViews>
    <sheetView topLeftCell="A16" zoomScaleNormal="100" workbookViewId="0">
      <selection activeCell="E25" sqref="E25"/>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0"/>
      <c r="E4" s="110"/>
      <c r="F4" s="110"/>
      <c r="G4" s="110"/>
      <c r="H4" s="110"/>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v>2022</v>
      </c>
      <c r="E6" s="115"/>
      <c r="F6" s="115"/>
      <c r="G6" s="115"/>
      <c r="H6" s="115"/>
      <c r="L6" s="65"/>
      <c r="M6" s="65"/>
      <c r="N6" s="65"/>
      <c r="O6" s="65"/>
      <c r="P6" s="65"/>
      <c r="Q6" s="65"/>
      <c r="R6" s="65"/>
      <c r="S6" s="65"/>
    </row>
    <row r="7" spans="1:19" ht="20.100000000000001" customHeight="1">
      <c r="A7" s="66" t="s">
        <v>70</v>
      </c>
      <c r="B7" s="66"/>
      <c r="C7" s="66"/>
      <c r="D7" s="120">
        <v>44910</v>
      </c>
      <c r="E7" s="115"/>
      <c r="F7" s="115"/>
      <c r="G7" s="115"/>
      <c r="H7" s="115"/>
      <c r="L7" s="65"/>
      <c r="M7" s="65"/>
      <c r="N7" s="65"/>
      <c r="O7" s="65"/>
      <c r="P7" s="65"/>
      <c r="Q7" s="65"/>
      <c r="R7" s="65"/>
      <c r="S7" s="65"/>
    </row>
    <row r="8" spans="1:19" ht="20.100000000000001" customHeight="1">
      <c r="A8" s="66" t="s">
        <v>71</v>
      </c>
      <c r="B8" s="66"/>
      <c r="C8" s="66"/>
      <c r="D8" s="115" t="s">
        <v>60</v>
      </c>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1" t="s">
        <v>79</v>
      </c>
      <c r="H12" s="121"/>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74">
        <v>100100</v>
      </c>
      <c r="C14" s="1"/>
      <c r="D14" s="73">
        <v>6071005</v>
      </c>
      <c r="E14" s="1">
        <v>4509.3</v>
      </c>
      <c r="F14" s="1"/>
      <c r="G14" s="25">
        <f>IF(B14=0,"",B14/E14)</f>
        <v>22.198567405140487</v>
      </c>
      <c r="H14" s="25" t="e">
        <f>IF(B14=0,"",B14/F14)</f>
        <v>#DIV/0!</v>
      </c>
      <c r="I14" s="25"/>
    </row>
    <row r="15" spans="1:19" ht="20.100000000000001" customHeight="1">
      <c r="A15" s="13" t="s">
        <v>84</v>
      </c>
      <c r="B15" s="74">
        <v>156100</v>
      </c>
      <c r="C15" s="1"/>
      <c r="D15" s="73">
        <v>9148725</v>
      </c>
      <c r="E15" s="1">
        <v>4509.3</v>
      </c>
      <c r="F15" s="1"/>
      <c r="G15" s="25">
        <f t="shared" ref="G15:G25" si="0">IF(B15=0,"",B15/E15)</f>
        <v>34.617346373051248</v>
      </c>
      <c r="H15" s="25" t="e">
        <f t="shared" ref="H15:H25" si="1">IF(B15=0,"",B15/F15)</f>
        <v>#DIV/0!</v>
      </c>
      <c r="I15" s="25"/>
    </row>
    <row r="16" spans="1:19" ht="20.100000000000001" customHeight="1">
      <c r="A16" s="13" t="s">
        <v>85</v>
      </c>
      <c r="B16" s="74">
        <v>139300</v>
      </c>
      <c r="C16" s="1"/>
      <c r="D16" s="73">
        <v>8683274</v>
      </c>
      <c r="E16" s="1">
        <v>4509.3</v>
      </c>
      <c r="F16" s="1"/>
      <c r="G16" s="25">
        <f t="shared" si="0"/>
        <v>30.891712682678019</v>
      </c>
      <c r="H16" s="25" t="e">
        <f t="shared" si="1"/>
        <v>#DIV/0!</v>
      </c>
      <c r="I16" s="25"/>
    </row>
    <row r="17" spans="1:9" ht="20.100000000000001" customHeight="1">
      <c r="A17" s="13" t="s">
        <v>86</v>
      </c>
      <c r="B17" s="1">
        <v>166600</v>
      </c>
      <c r="C17" s="1"/>
      <c r="D17" s="29">
        <v>10223100.42</v>
      </c>
      <c r="E17" s="1">
        <v>4509.3</v>
      </c>
      <c r="F17" s="1"/>
      <c r="G17" s="25">
        <f t="shared" si="0"/>
        <v>36.945867429534516</v>
      </c>
      <c r="H17" s="25" t="e">
        <f t="shared" si="1"/>
        <v>#DIV/0!</v>
      </c>
      <c r="I17" s="25"/>
    </row>
    <row r="18" spans="1:9" ht="20.100000000000001" customHeight="1">
      <c r="A18" s="13" t="s">
        <v>87</v>
      </c>
      <c r="B18" s="1">
        <v>187600</v>
      </c>
      <c r="C18" s="1"/>
      <c r="D18" s="29">
        <v>11782125.369999999</v>
      </c>
      <c r="E18" s="1">
        <v>4509.3</v>
      </c>
      <c r="F18" s="1"/>
      <c r="G18" s="25">
        <f t="shared" si="0"/>
        <v>41.602909542501052</v>
      </c>
      <c r="H18" s="25" t="e">
        <f t="shared" si="1"/>
        <v>#DIV/0!</v>
      </c>
      <c r="I18" s="25"/>
    </row>
    <row r="19" spans="1:9" ht="20.100000000000001" customHeight="1">
      <c r="A19" s="13" t="s">
        <v>88</v>
      </c>
      <c r="B19" s="1">
        <v>183400</v>
      </c>
      <c r="C19" s="1"/>
      <c r="D19" s="29">
        <v>11751752.34</v>
      </c>
      <c r="E19" s="1">
        <v>4509.3</v>
      </c>
      <c r="F19" s="1"/>
      <c r="G19" s="25">
        <f t="shared" si="0"/>
        <v>40.671501119907745</v>
      </c>
      <c r="H19" s="25" t="e">
        <f t="shared" si="1"/>
        <v>#DIV/0!</v>
      </c>
      <c r="I19" s="25"/>
    </row>
    <row r="20" spans="1:9" ht="20.100000000000001" customHeight="1">
      <c r="A20" s="13" t="s">
        <v>89</v>
      </c>
      <c r="B20" s="1">
        <v>161000</v>
      </c>
      <c r="C20" s="1"/>
      <c r="D20" s="29">
        <v>9483812.5800000001</v>
      </c>
      <c r="E20" s="1">
        <v>7472.3</v>
      </c>
      <c r="F20" s="1"/>
      <c r="G20" s="25">
        <f t="shared" si="0"/>
        <v>21.546244128313905</v>
      </c>
      <c r="H20" s="25" t="e">
        <f t="shared" si="1"/>
        <v>#DIV/0!</v>
      </c>
      <c r="I20" s="25"/>
    </row>
    <row r="21" spans="1:9" ht="20.100000000000001" customHeight="1">
      <c r="A21" s="13" t="s">
        <v>90</v>
      </c>
      <c r="B21" s="1">
        <v>186200</v>
      </c>
      <c r="C21" s="1"/>
      <c r="D21" s="29">
        <v>10931373.07</v>
      </c>
      <c r="E21" s="1">
        <v>7472.3</v>
      </c>
      <c r="F21" s="1"/>
      <c r="G21" s="25">
        <f t="shared" si="0"/>
        <v>24.918699731006516</v>
      </c>
      <c r="H21" s="25" t="e">
        <f t="shared" si="1"/>
        <v>#DIV/0!</v>
      </c>
      <c r="I21" s="25"/>
    </row>
    <row r="22" spans="1:9" ht="20.100000000000001" customHeight="1">
      <c r="A22" s="13" t="s">
        <v>91</v>
      </c>
      <c r="B22" s="1">
        <v>193200</v>
      </c>
      <c r="C22" s="1"/>
      <c r="D22" s="29">
        <v>11051762.210000001</v>
      </c>
      <c r="E22" s="1">
        <v>7472.3</v>
      </c>
      <c r="F22" s="1"/>
      <c r="G22" s="25">
        <f t="shared" si="0"/>
        <v>25.855492953976686</v>
      </c>
      <c r="H22" s="25" t="e">
        <f t="shared" si="1"/>
        <v>#DIV/0!</v>
      </c>
      <c r="I22" s="25"/>
    </row>
    <row r="23" spans="1:9" ht="20.100000000000001" customHeight="1">
      <c r="A23" s="13" t="s">
        <v>92</v>
      </c>
      <c r="B23" s="1">
        <v>259700</v>
      </c>
      <c r="C23" s="1"/>
      <c r="D23" s="29">
        <v>12593455.060000001</v>
      </c>
      <c r="E23" s="1">
        <v>7472.3</v>
      </c>
      <c r="F23" s="1"/>
      <c r="G23" s="25">
        <f t="shared" si="0"/>
        <v>34.755028572193297</v>
      </c>
      <c r="H23" s="25" t="e">
        <f t="shared" si="1"/>
        <v>#DIV/0!</v>
      </c>
      <c r="I23" s="25"/>
    </row>
    <row r="24" spans="1:9" ht="20.100000000000001" customHeight="1">
      <c r="A24" s="13" t="s">
        <v>93</v>
      </c>
      <c r="B24" s="1">
        <v>151200</v>
      </c>
      <c r="C24" s="1"/>
      <c r="D24" s="29">
        <v>8103012.71</v>
      </c>
      <c r="E24" s="1">
        <v>7472.3</v>
      </c>
      <c r="F24" s="1"/>
      <c r="G24" s="25">
        <f t="shared" si="0"/>
        <v>20.234733616155669</v>
      </c>
      <c r="H24" s="25" t="e">
        <f t="shared" si="1"/>
        <v>#DIV/0!</v>
      </c>
      <c r="I24" s="25"/>
    </row>
    <row r="25" spans="1:9" ht="20.100000000000001" customHeight="1">
      <c r="A25" s="13" t="s">
        <v>94</v>
      </c>
      <c r="B25" s="1">
        <v>185500</v>
      </c>
      <c r="C25" s="1"/>
      <c r="D25" s="29">
        <v>9210072.6799999997</v>
      </c>
      <c r="E25" s="1">
        <v>7472.3</v>
      </c>
      <c r="F25" s="1"/>
      <c r="G25" s="25">
        <f t="shared" si="0"/>
        <v>24.825020408709499</v>
      </c>
      <c r="H25" s="25" t="e">
        <f t="shared" si="1"/>
        <v>#DIV/0!</v>
      </c>
      <c r="I25" s="25"/>
    </row>
    <row r="26" spans="1:9" s="67" customFormat="1">
      <c r="A26" s="42" t="s">
        <v>95</v>
      </c>
      <c r="B26" s="26">
        <f>IF(SUM(B14:B25)=0,"",SUM(B14:B25))</f>
        <v>2069900</v>
      </c>
      <c r="C26" s="17" t="str">
        <f>IF(MAX(C14:C25)=0,"",MAX(C14:C25))</f>
        <v/>
      </c>
      <c r="D26" s="30">
        <f t="shared" ref="D26" si="2">IF(SUM(D14:D25)=0,"",SUM(D14:D25))</f>
        <v>119033470.44</v>
      </c>
      <c r="E26" s="18" t="s">
        <v>96</v>
      </c>
      <c r="F26" s="18" t="s">
        <v>96</v>
      </c>
      <c r="G26" s="35" t="s">
        <v>96</v>
      </c>
      <c r="H26" s="35" t="s">
        <v>96</v>
      </c>
      <c r="I26" s="35"/>
    </row>
    <row r="27" spans="1:9" s="67" customFormat="1">
      <c r="A27" s="42" t="s">
        <v>97</v>
      </c>
      <c r="B27" s="26">
        <f>IF(SUM(B14:B25)=0,"",AVERAGE(B14:B25))</f>
        <v>172491.66666666666</v>
      </c>
      <c r="C27" s="17" t="str">
        <f t="shared" ref="C27:H27" si="3">IF(SUM(C14:C25)=0,"",AVERAGE(C14:C25))</f>
        <v/>
      </c>
      <c r="D27" s="30">
        <f t="shared" si="3"/>
        <v>9919455.8699999992</v>
      </c>
      <c r="E27" s="17">
        <f t="shared" si="3"/>
        <v>5990.8</v>
      </c>
      <c r="F27" s="17" t="str">
        <f t="shared" si="3"/>
        <v/>
      </c>
      <c r="G27" s="36">
        <f t="shared" si="3"/>
        <v>29.921926996930718</v>
      </c>
      <c r="H27" s="36" t="e">
        <f t="shared" si="3"/>
        <v>#DIV/0!</v>
      </c>
      <c r="I27" s="36"/>
    </row>
    <row r="30" spans="1:9" ht="18.75">
      <c r="A30" s="108" t="s">
        <v>98</v>
      </c>
      <c r="B30" s="108"/>
      <c r="C30" s="108"/>
      <c r="D30" s="108"/>
      <c r="E30" s="108"/>
      <c r="F30" s="108"/>
      <c r="G30" s="108"/>
      <c r="H30" s="108"/>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0"/>
  <sheetViews>
    <sheetView topLeftCell="A16" zoomScaleNormal="100" workbookViewId="0">
      <selection activeCell="E25" sqref="E25"/>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0"/>
      <c r="E4" s="122"/>
      <c r="F4" s="122"/>
      <c r="G4" s="122"/>
      <c r="H4" s="122"/>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v>2022</v>
      </c>
      <c r="E6" s="115"/>
      <c r="F6" s="115"/>
      <c r="G6" s="115"/>
      <c r="H6" s="115"/>
      <c r="L6" s="65"/>
      <c r="M6" s="65"/>
      <c r="N6" s="65"/>
      <c r="O6" s="65"/>
      <c r="P6" s="65"/>
      <c r="Q6" s="65"/>
      <c r="R6" s="65"/>
      <c r="S6" s="65"/>
    </row>
    <row r="7" spans="1:19" ht="20.100000000000001" customHeight="1">
      <c r="A7" s="66" t="s">
        <v>70</v>
      </c>
      <c r="B7" s="66"/>
      <c r="C7" s="66"/>
      <c r="D7" s="120">
        <v>44910</v>
      </c>
      <c r="E7" s="115"/>
      <c r="F7" s="115"/>
      <c r="G7" s="115"/>
      <c r="H7" s="115"/>
      <c r="L7" s="65"/>
      <c r="M7" s="65"/>
      <c r="N7" s="65"/>
      <c r="O7" s="65"/>
      <c r="P7" s="65"/>
      <c r="Q7" s="65"/>
      <c r="R7" s="65"/>
      <c r="S7" s="65"/>
    </row>
    <row r="8" spans="1:19" ht="20.100000000000001" customHeight="1">
      <c r="A8" s="66" t="s">
        <v>71</v>
      </c>
      <c r="B8" s="66"/>
      <c r="C8" s="66"/>
      <c r="D8" s="115" t="s">
        <v>60</v>
      </c>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1" t="s">
        <v>79</v>
      </c>
      <c r="H12" s="121"/>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1">
        <v>2176</v>
      </c>
      <c r="C14" s="1"/>
      <c r="D14" s="73">
        <v>165519</v>
      </c>
      <c r="E14" s="1">
        <v>4509.3</v>
      </c>
      <c r="F14" s="1"/>
      <c r="G14" s="25">
        <f>IF(B14=0,"",B14/E14)</f>
        <v>0.48255826846738958</v>
      </c>
      <c r="H14" s="25" t="e">
        <f>IF(B14=0,"",B14/F14)</f>
        <v>#DIV/0!</v>
      </c>
      <c r="I14" s="25"/>
    </row>
    <row r="15" spans="1:19" ht="20.100000000000001" customHeight="1">
      <c r="A15" s="13" t="s">
        <v>84</v>
      </c>
      <c r="B15" s="1">
        <v>2848</v>
      </c>
      <c r="C15" s="1"/>
      <c r="D15" s="73">
        <v>223490</v>
      </c>
      <c r="E15" s="1">
        <v>4509.3</v>
      </c>
      <c r="F15" s="1"/>
      <c r="G15" s="25">
        <f t="shared" ref="G15:G25" si="0">IF(B15=0,"",B15/E15)</f>
        <v>0.63158361608231872</v>
      </c>
      <c r="H15" s="25" t="e">
        <f t="shared" ref="H15:H25" si="1">IF(B15=0,"",B15/F15)</f>
        <v>#DIV/0!</v>
      </c>
      <c r="I15" s="25"/>
    </row>
    <row r="16" spans="1:19" ht="20.100000000000001" customHeight="1">
      <c r="A16" s="13" t="s">
        <v>85</v>
      </c>
      <c r="B16" s="1">
        <v>3077</v>
      </c>
      <c r="C16" s="1"/>
      <c r="D16" s="73">
        <v>241280</v>
      </c>
      <c r="E16" s="1">
        <v>4509.3</v>
      </c>
      <c r="F16" s="1"/>
      <c r="G16" s="25">
        <f t="shared" si="0"/>
        <v>0.6823675515046681</v>
      </c>
      <c r="H16" s="25" t="e">
        <f t="shared" si="1"/>
        <v>#DIV/0!</v>
      </c>
      <c r="I16" s="25"/>
    </row>
    <row r="17" spans="1:9" ht="20.100000000000001" customHeight="1">
      <c r="A17" s="13" t="s">
        <v>86</v>
      </c>
      <c r="B17" s="1">
        <v>3305</v>
      </c>
      <c r="C17" s="1"/>
      <c r="D17" s="29">
        <v>260969.72</v>
      </c>
      <c r="E17" s="1">
        <v>4509.3</v>
      </c>
      <c r="F17" s="1"/>
      <c r="G17" s="25">
        <f t="shared" si="0"/>
        <v>0.7329297230168762</v>
      </c>
      <c r="H17" s="25" t="e">
        <f t="shared" si="1"/>
        <v>#DIV/0!</v>
      </c>
      <c r="I17" s="25"/>
    </row>
    <row r="18" spans="1:9" ht="20.100000000000001" customHeight="1">
      <c r="A18" s="13" t="s">
        <v>87</v>
      </c>
      <c r="B18" s="1">
        <v>3546</v>
      </c>
      <c r="C18" s="1"/>
      <c r="D18" s="29">
        <v>281363.78000000003</v>
      </c>
      <c r="E18" s="1">
        <v>4509.3</v>
      </c>
      <c r="F18" s="1"/>
      <c r="G18" s="25">
        <f t="shared" si="0"/>
        <v>0.78637482536092074</v>
      </c>
      <c r="H18" s="25" t="e">
        <f t="shared" si="1"/>
        <v>#DIV/0!</v>
      </c>
      <c r="I18" s="25"/>
    </row>
    <row r="19" spans="1:9" ht="20.100000000000001" customHeight="1">
      <c r="A19" s="13" t="s">
        <v>88</v>
      </c>
      <c r="B19" s="1">
        <v>3282</v>
      </c>
      <c r="C19" s="1"/>
      <c r="D19" s="29">
        <v>260584.76</v>
      </c>
      <c r="E19" s="1">
        <v>4509.3</v>
      </c>
      <c r="F19" s="1"/>
      <c r="G19" s="25">
        <f t="shared" si="0"/>
        <v>0.72782915308362717</v>
      </c>
      <c r="H19" s="25" t="e">
        <f t="shared" si="1"/>
        <v>#DIV/0!</v>
      </c>
      <c r="I19" s="25"/>
    </row>
    <row r="20" spans="1:9" ht="20.100000000000001" customHeight="1">
      <c r="A20" s="13" t="s">
        <v>89</v>
      </c>
      <c r="B20" s="1">
        <v>2976</v>
      </c>
      <c r="C20" s="1"/>
      <c r="D20" s="29">
        <v>221578.53</v>
      </c>
      <c r="E20" s="1">
        <v>7472.3</v>
      </c>
      <c r="F20" s="1"/>
      <c r="G20" s="25">
        <f t="shared" si="0"/>
        <v>0.39827094736560364</v>
      </c>
      <c r="H20" s="25" t="e">
        <f t="shared" si="1"/>
        <v>#DIV/0!</v>
      </c>
      <c r="I20" s="25"/>
    </row>
    <row r="21" spans="1:9" ht="20.100000000000001" customHeight="1">
      <c r="A21" s="13" t="s">
        <v>90</v>
      </c>
      <c r="B21" s="1">
        <v>4102</v>
      </c>
      <c r="C21" s="1"/>
      <c r="D21" s="29">
        <v>292712.17</v>
      </c>
      <c r="E21" s="1">
        <v>7472.3</v>
      </c>
      <c r="F21" s="1"/>
      <c r="G21" s="25">
        <f t="shared" si="0"/>
        <v>0.54896082866051954</v>
      </c>
      <c r="H21" s="25" t="e">
        <f t="shared" si="1"/>
        <v>#DIV/0!</v>
      </c>
      <c r="I21" s="25"/>
    </row>
    <row r="22" spans="1:9" ht="20.100000000000001" customHeight="1">
      <c r="A22" s="13" t="s">
        <v>91</v>
      </c>
      <c r="B22" s="1">
        <v>4272</v>
      </c>
      <c r="C22" s="1"/>
      <c r="D22" s="29">
        <v>304758.57</v>
      </c>
      <c r="E22" s="1">
        <v>7472.3</v>
      </c>
      <c r="F22" s="1"/>
      <c r="G22" s="25">
        <f t="shared" si="0"/>
        <v>0.57171152121836644</v>
      </c>
      <c r="H22" s="25" t="e">
        <f t="shared" si="1"/>
        <v>#DIV/0!</v>
      </c>
      <c r="I22" s="25"/>
    </row>
    <row r="23" spans="1:9" ht="20.100000000000001" customHeight="1">
      <c r="A23" s="13" t="s">
        <v>92</v>
      </c>
      <c r="B23" s="1">
        <v>4751</v>
      </c>
      <c r="C23" s="1"/>
      <c r="D23" s="29">
        <v>337213.06</v>
      </c>
      <c r="E23" s="1">
        <v>7472.3</v>
      </c>
      <c r="F23" s="1"/>
      <c r="G23" s="25">
        <f t="shared" si="0"/>
        <v>0.63581494319018239</v>
      </c>
      <c r="H23" s="25" t="e">
        <f t="shared" si="1"/>
        <v>#DIV/0!</v>
      </c>
      <c r="I23" s="25"/>
    </row>
    <row r="24" spans="1:9" ht="20.100000000000001" customHeight="1">
      <c r="A24" s="13" t="s">
        <v>93</v>
      </c>
      <c r="B24" s="1">
        <v>4487</v>
      </c>
      <c r="C24" s="1"/>
      <c r="D24" s="29">
        <v>307237.81</v>
      </c>
      <c r="E24" s="1">
        <v>7472.3</v>
      </c>
      <c r="F24" s="1"/>
      <c r="G24" s="25">
        <f t="shared" si="0"/>
        <v>0.60048445592387889</v>
      </c>
      <c r="H24" s="25" t="e">
        <f t="shared" si="1"/>
        <v>#DIV/0!</v>
      </c>
      <c r="I24" s="25"/>
    </row>
    <row r="25" spans="1:9" ht="20.100000000000001" customHeight="1">
      <c r="A25" s="13" t="s">
        <v>94</v>
      </c>
      <c r="B25" s="1">
        <v>3527</v>
      </c>
      <c r="C25" s="1"/>
      <c r="D25" s="29">
        <v>231364.66</v>
      </c>
      <c r="E25" s="1">
        <v>7472.3</v>
      </c>
      <c r="F25" s="1"/>
      <c r="G25" s="25">
        <f t="shared" si="0"/>
        <v>0.47200995677368413</v>
      </c>
      <c r="H25" s="25" t="e">
        <f t="shared" si="1"/>
        <v>#DIV/0!</v>
      </c>
      <c r="I25" s="25"/>
    </row>
    <row r="26" spans="1:9" s="67" customFormat="1">
      <c r="A26" s="42" t="s">
        <v>95</v>
      </c>
      <c r="B26" s="26">
        <f>IF(SUM(B14:B25)=0,"",SUM(B14:B25))</f>
        <v>42349</v>
      </c>
      <c r="C26" s="17" t="str">
        <f>IF(MAX(C14:C25)=0,"",MAX(C14:C25))</f>
        <v/>
      </c>
      <c r="D26" s="30">
        <f t="shared" ref="D26" si="2">IF(SUM(D14:D25)=0,"",SUM(D14:D25))</f>
        <v>3128072.06</v>
      </c>
      <c r="E26" s="18" t="s">
        <v>96</v>
      </c>
      <c r="F26" s="18" t="s">
        <v>96</v>
      </c>
      <c r="G26" s="35" t="s">
        <v>96</v>
      </c>
      <c r="H26" s="35" t="s">
        <v>96</v>
      </c>
      <c r="I26" s="35"/>
    </row>
    <row r="27" spans="1:9" s="67" customFormat="1">
      <c r="A27" s="42" t="s">
        <v>97</v>
      </c>
      <c r="B27" s="26">
        <f>IF(SUM(B14:B25)=0,"",AVERAGE(B14:B25))</f>
        <v>3529.0833333333335</v>
      </c>
      <c r="C27" s="17" t="str">
        <f t="shared" ref="C27:H27" si="3">IF(SUM(C14:C25)=0,"",AVERAGE(C14:C25))</f>
        <v/>
      </c>
      <c r="D27" s="30">
        <f t="shared" si="3"/>
        <v>260672.67166666666</v>
      </c>
      <c r="E27" s="17">
        <f t="shared" si="3"/>
        <v>5990.8</v>
      </c>
      <c r="F27" s="17" t="str">
        <f t="shared" si="3"/>
        <v/>
      </c>
      <c r="G27" s="36">
        <f t="shared" si="3"/>
        <v>0.60590798255400313</v>
      </c>
      <c r="H27" s="36" t="e">
        <f t="shared" si="3"/>
        <v>#DIV/0!</v>
      </c>
      <c r="I27" s="36"/>
    </row>
    <row r="30" spans="1:9" ht="18.75">
      <c r="A30" s="108" t="s">
        <v>98</v>
      </c>
      <c r="B30" s="108"/>
      <c r="C30" s="108"/>
      <c r="D30" s="108"/>
      <c r="E30" s="108"/>
      <c r="F30" s="108"/>
      <c r="G30" s="108"/>
      <c r="H30" s="108"/>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0"/>
  <sheetViews>
    <sheetView topLeftCell="A16" zoomScaleNormal="100" workbookViewId="0">
      <selection activeCell="E25" sqref="E25"/>
    </sheetView>
  </sheetViews>
  <sheetFormatPr defaultColWidth="11.42578125" defaultRowHeight="1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c r="A1" s="108" t="s">
        <v>65</v>
      </c>
      <c r="B1" s="108"/>
      <c r="C1" s="108"/>
      <c r="D1" s="108"/>
      <c r="E1" s="108"/>
      <c r="F1" s="108"/>
      <c r="G1" s="108"/>
      <c r="H1" s="108"/>
    </row>
    <row r="2" spans="1:19">
      <c r="A2" s="64"/>
      <c r="B2" s="64"/>
      <c r="C2" s="64"/>
      <c r="D2" s="64"/>
      <c r="E2" s="64"/>
      <c r="F2" s="64"/>
      <c r="G2" s="64"/>
      <c r="H2" s="64"/>
    </row>
    <row r="3" spans="1:19" ht="20.100000000000001" customHeight="1">
      <c r="A3" s="116" t="s">
        <v>66</v>
      </c>
      <c r="B3" s="116"/>
      <c r="C3" s="116"/>
      <c r="D3" s="115" t="str">
        <f>IF('3-Datos generales'!H11="","",'3-Datos generales'!H11)</f>
        <v>Instituto Tecnológico de Costa Rica</v>
      </c>
      <c r="E3" s="115"/>
      <c r="F3" s="115"/>
      <c r="G3" s="115"/>
      <c r="H3" s="115"/>
    </row>
    <row r="4" spans="1:19" ht="20.100000000000001" customHeight="1">
      <c r="A4" s="116" t="s">
        <v>67</v>
      </c>
      <c r="B4" s="116"/>
      <c r="C4" s="116"/>
      <c r="D4" s="110"/>
      <c r="E4" s="110"/>
      <c r="F4" s="110"/>
      <c r="G4" s="110"/>
      <c r="H4" s="110"/>
    </row>
    <row r="5" spans="1:19" ht="20.100000000000001" customHeight="1">
      <c r="A5" s="116" t="s">
        <v>68</v>
      </c>
      <c r="B5" s="116"/>
      <c r="C5" s="116"/>
      <c r="D5" s="115"/>
      <c r="E5" s="115"/>
      <c r="F5" s="115"/>
      <c r="G5" s="115"/>
      <c r="H5" s="115"/>
      <c r="L5" s="65"/>
      <c r="M5" s="65"/>
      <c r="N5" s="65"/>
      <c r="O5" s="65"/>
      <c r="P5" s="65"/>
      <c r="Q5" s="65"/>
      <c r="R5" s="65"/>
      <c r="S5" s="65"/>
    </row>
    <row r="6" spans="1:19" ht="20.100000000000001" customHeight="1">
      <c r="A6" s="66" t="s">
        <v>69</v>
      </c>
      <c r="B6" s="66"/>
      <c r="C6" s="66"/>
      <c r="D6" s="115">
        <v>2022</v>
      </c>
      <c r="E6" s="115"/>
      <c r="F6" s="115"/>
      <c r="G6" s="115"/>
      <c r="H6" s="115"/>
      <c r="L6" s="65"/>
      <c r="M6" s="65"/>
      <c r="N6" s="65"/>
      <c r="O6" s="65"/>
      <c r="P6" s="65"/>
      <c r="Q6" s="65"/>
      <c r="R6" s="65"/>
      <c r="S6" s="65"/>
    </row>
    <row r="7" spans="1:19" ht="20.100000000000001" customHeight="1">
      <c r="A7" s="66" t="s">
        <v>70</v>
      </c>
      <c r="B7" s="66"/>
      <c r="C7" s="66"/>
      <c r="D7" s="120">
        <v>44910</v>
      </c>
      <c r="E7" s="115"/>
      <c r="F7" s="115"/>
      <c r="G7" s="115"/>
      <c r="H7" s="115"/>
      <c r="L7" s="65"/>
      <c r="M7" s="65"/>
      <c r="N7" s="65"/>
      <c r="O7" s="65"/>
      <c r="P7" s="65"/>
      <c r="Q7" s="65"/>
      <c r="R7" s="65"/>
      <c r="S7" s="65"/>
    </row>
    <row r="8" spans="1:19" ht="20.100000000000001" customHeight="1">
      <c r="A8" s="66" t="s">
        <v>71</v>
      </c>
      <c r="B8" s="66"/>
      <c r="C8" s="66"/>
      <c r="D8" s="115" t="s">
        <v>60</v>
      </c>
      <c r="E8" s="115"/>
      <c r="F8" s="115"/>
      <c r="G8" s="115"/>
      <c r="H8" s="115"/>
      <c r="L8" s="65"/>
      <c r="M8" s="65"/>
      <c r="N8" s="65"/>
      <c r="O8" s="65"/>
      <c r="P8" s="65"/>
      <c r="Q8" s="65"/>
      <c r="R8" s="65"/>
      <c r="S8" s="65"/>
    </row>
    <row r="11" spans="1:19" ht="15" customHeight="1">
      <c r="A11" s="118" t="s">
        <v>72</v>
      </c>
      <c r="B11" s="119"/>
      <c r="C11" s="119"/>
      <c r="D11" s="119"/>
      <c r="E11" s="119"/>
      <c r="F11" s="119"/>
      <c r="G11" s="119"/>
      <c r="H11" s="119"/>
      <c r="I11" s="119"/>
    </row>
    <row r="12" spans="1:19" ht="15" customHeight="1">
      <c r="A12" s="109" t="s">
        <v>73</v>
      </c>
      <c r="B12" s="109" t="s">
        <v>74</v>
      </c>
      <c r="C12" s="109" t="s">
        <v>75</v>
      </c>
      <c r="D12" s="109" t="s">
        <v>76</v>
      </c>
      <c r="E12" s="109" t="s">
        <v>77</v>
      </c>
      <c r="F12" s="109" t="s">
        <v>78</v>
      </c>
      <c r="G12" s="121" t="s">
        <v>79</v>
      </c>
      <c r="H12" s="121"/>
      <c r="I12" s="113" t="s">
        <v>80</v>
      </c>
    </row>
    <row r="13" spans="1:19" s="67" customFormat="1" ht="75" customHeight="1">
      <c r="A13" s="109"/>
      <c r="B13" s="109"/>
      <c r="C13" s="109"/>
      <c r="D13" s="109"/>
      <c r="E13" s="109"/>
      <c r="F13" s="109"/>
      <c r="G13" s="42" t="s">
        <v>81</v>
      </c>
      <c r="H13" s="42" t="s">
        <v>82</v>
      </c>
      <c r="I13" s="114"/>
    </row>
    <row r="14" spans="1:19" ht="20.100000000000001" customHeight="1">
      <c r="A14" s="13" t="s">
        <v>83</v>
      </c>
      <c r="B14" s="74">
        <v>228</v>
      </c>
      <c r="C14" s="1"/>
      <c r="D14" s="73">
        <v>17034</v>
      </c>
      <c r="E14" s="1">
        <v>4509.3</v>
      </c>
      <c r="F14" s="1"/>
      <c r="G14" s="25">
        <f>IF(B14=0,"",B14/E14)</f>
        <v>5.0562171512208098E-2</v>
      </c>
      <c r="H14" s="25" t="e">
        <f>IF(B14=0,"",B14/F14)</f>
        <v>#DIV/0!</v>
      </c>
      <c r="I14" s="25"/>
    </row>
    <row r="15" spans="1:19" ht="20.100000000000001" customHeight="1">
      <c r="A15" s="13" t="s">
        <v>84</v>
      </c>
      <c r="B15" s="74">
        <v>1271</v>
      </c>
      <c r="C15" s="1"/>
      <c r="D15" s="73">
        <v>100364</v>
      </c>
      <c r="E15" s="1">
        <v>4509.3</v>
      </c>
      <c r="F15" s="1"/>
      <c r="G15" s="25">
        <f t="shared" ref="G15:G25" si="0">IF(B15=0,"",B15/E15)</f>
        <v>0.28186192978954605</v>
      </c>
      <c r="H15" s="25" t="e">
        <f t="shared" ref="H15:H25" si="1">IF(B15=0,"",B15/F15)</f>
        <v>#DIV/0!</v>
      </c>
      <c r="I15" s="25"/>
    </row>
    <row r="16" spans="1:19" ht="20.100000000000001" customHeight="1">
      <c r="A16" s="13" t="s">
        <v>85</v>
      </c>
      <c r="B16" s="74">
        <v>2153</v>
      </c>
      <c r="C16" s="1"/>
      <c r="D16" s="73">
        <v>169496</v>
      </c>
      <c r="E16" s="1">
        <v>4509.3</v>
      </c>
      <c r="F16" s="1"/>
      <c r="G16" s="25">
        <f t="shared" si="0"/>
        <v>0.47745769853414055</v>
      </c>
      <c r="H16" s="25" t="e">
        <f t="shared" si="1"/>
        <v>#DIV/0!</v>
      </c>
      <c r="I16" s="25"/>
    </row>
    <row r="17" spans="1:9" ht="20.100000000000001" customHeight="1">
      <c r="A17" s="13" t="s">
        <v>86</v>
      </c>
      <c r="B17" s="1">
        <v>2900</v>
      </c>
      <c r="C17" s="1"/>
      <c r="D17" s="29">
        <v>245663</v>
      </c>
      <c r="E17" s="1">
        <v>4509.3</v>
      </c>
      <c r="F17" s="1"/>
      <c r="G17" s="25">
        <f t="shared" si="0"/>
        <v>0.64311533940966448</v>
      </c>
      <c r="H17" s="25" t="e">
        <f t="shared" si="1"/>
        <v>#DIV/0!</v>
      </c>
      <c r="I17" s="25"/>
    </row>
    <row r="18" spans="1:9" ht="20.100000000000001" customHeight="1">
      <c r="A18" s="13" t="s">
        <v>87</v>
      </c>
      <c r="B18" s="1">
        <v>275</v>
      </c>
      <c r="C18" s="1"/>
      <c r="D18" s="29">
        <v>22001</v>
      </c>
      <c r="E18" s="1">
        <v>4509.3</v>
      </c>
      <c r="F18" s="1"/>
      <c r="G18" s="25">
        <f t="shared" si="0"/>
        <v>6.0985075288847487E-2</v>
      </c>
      <c r="H18" s="25" t="e">
        <f t="shared" si="1"/>
        <v>#DIV/0!</v>
      </c>
      <c r="I18" s="25"/>
    </row>
    <row r="19" spans="1:9" ht="20.100000000000001" customHeight="1">
      <c r="A19" s="13" t="s">
        <v>88</v>
      </c>
      <c r="B19" s="1">
        <v>146</v>
      </c>
      <c r="C19" s="1"/>
      <c r="D19" s="29">
        <v>11680</v>
      </c>
      <c r="E19" s="1">
        <v>4509.3</v>
      </c>
      <c r="F19" s="1"/>
      <c r="G19" s="25">
        <f t="shared" si="0"/>
        <v>3.2377530880624485E-2</v>
      </c>
      <c r="H19" s="25" t="e">
        <f t="shared" si="1"/>
        <v>#DIV/0!</v>
      </c>
      <c r="I19" s="25"/>
    </row>
    <row r="20" spans="1:9" ht="20.100000000000001" customHeight="1">
      <c r="A20" s="13" t="s">
        <v>89</v>
      </c>
      <c r="B20" s="1">
        <v>982</v>
      </c>
      <c r="C20" s="1"/>
      <c r="D20" s="29">
        <v>75467</v>
      </c>
      <c r="E20" s="1">
        <v>7472.3</v>
      </c>
      <c r="F20" s="1"/>
      <c r="G20" s="25">
        <f t="shared" si="0"/>
        <v>0.13141870642238668</v>
      </c>
      <c r="H20" s="25" t="e">
        <f t="shared" si="1"/>
        <v>#DIV/0!</v>
      </c>
      <c r="I20" s="25"/>
    </row>
    <row r="21" spans="1:9" ht="20.100000000000001" customHeight="1">
      <c r="A21" s="13" t="s">
        <v>90</v>
      </c>
      <c r="B21" s="1">
        <v>1945</v>
      </c>
      <c r="C21" s="1"/>
      <c r="D21" s="29">
        <v>139864</v>
      </c>
      <c r="E21" s="1">
        <v>7472.3</v>
      </c>
      <c r="F21" s="1"/>
      <c r="G21" s="25">
        <f t="shared" si="0"/>
        <v>0.26029468838242575</v>
      </c>
      <c r="H21" s="25" t="e">
        <f t="shared" si="1"/>
        <v>#DIV/0!</v>
      </c>
      <c r="I21" s="25"/>
    </row>
    <row r="22" spans="1:9" ht="20.100000000000001" customHeight="1">
      <c r="A22" s="13" t="s">
        <v>91</v>
      </c>
      <c r="B22" s="1">
        <v>535</v>
      </c>
      <c r="C22" s="1"/>
      <c r="D22" s="29">
        <v>38534</v>
      </c>
      <c r="E22" s="1">
        <v>7472.3</v>
      </c>
      <c r="F22" s="1"/>
      <c r="G22" s="25">
        <f t="shared" si="0"/>
        <v>7.159776775557726E-2</v>
      </c>
      <c r="H22" s="25" t="e">
        <f t="shared" si="1"/>
        <v>#DIV/0!</v>
      </c>
      <c r="I22" s="25"/>
    </row>
    <row r="23" spans="1:9" ht="20.100000000000001" customHeight="1">
      <c r="A23" s="13" t="s">
        <v>92</v>
      </c>
      <c r="B23" s="1">
        <v>1167</v>
      </c>
      <c r="C23" s="1"/>
      <c r="D23" s="29">
        <v>80169</v>
      </c>
      <c r="E23" s="1">
        <v>7472.3</v>
      </c>
      <c r="F23" s="1"/>
      <c r="G23" s="25">
        <f t="shared" si="0"/>
        <v>0.15617681302945546</v>
      </c>
      <c r="H23" s="25" t="e">
        <f t="shared" si="1"/>
        <v>#DIV/0!</v>
      </c>
      <c r="I23" s="25"/>
    </row>
    <row r="24" spans="1:9" ht="20.100000000000001" customHeight="1">
      <c r="A24" s="13" t="s">
        <v>93</v>
      </c>
      <c r="B24" s="1">
        <v>839</v>
      </c>
      <c r="C24" s="1"/>
      <c r="D24" s="29">
        <v>52518</v>
      </c>
      <c r="E24" s="1">
        <v>7472.3</v>
      </c>
      <c r="F24" s="1"/>
      <c r="G24" s="25">
        <f t="shared" si="0"/>
        <v>0.11228135915313893</v>
      </c>
      <c r="H24" s="25" t="e">
        <f t="shared" si="1"/>
        <v>#DIV/0!</v>
      </c>
      <c r="I24" s="25"/>
    </row>
    <row r="25" spans="1:9" ht="20.100000000000001" customHeight="1">
      <c r="A25" s="13" t="s">
        <v>94</v>
      </c>
      <c r="B25" s="1">
        <v>1124</v>
      </c>
      <c r="C25" s="1"/>
      <c r="D25" s="29">
        <v>70358</v>
      </c>
      <c r="E25" s="1">
        <v>7472.3</v>
      </c>
      <c r="F25" s="1"/>
      <c r="G25" s="25">
        <f t="shared" si="0"/>
        <v>0.15042222608835298</v>
      </c>
      <c r="H25" s="25" t="e">
        <f t="shared" si="1"/>
        <v>#DIV/0!</v>
      </c>
      <c r="I25" s="25"/>
    </row>
    <row r="26" spans="1:9" s="67" customFormat="1">
      <c r="A26" s="42" t="s">
        <v>95</v>
      </c>
      <c r="B26" s="26">
        <f>IF(SUM(B14:B25)=0,"",SUM(B14:B25))</f>
        <v>13565</v>
      </c>
      <c r="C26" s="17" t="str">
        <f>IF(MAX(C14:C25)=0,"",MAX(C14:C25))</f>
        <v/>
      </c>
      <c r="D26" s="30">
        <f t="shared" ref="D26" si="2">IF(SUM(D14:D25)=0,"",SUM(D14:D25))</f>
        <v>1023148</v>
      </c>
      <c r="E26" s="18" t="s">
        <v>96</v>
      </c>
      <c r="F26" s="18" t="s">
        <v>96</v>
      </c>
      <c r="G26" s="35" t="s">
        <v>96</v>
      </c>
      <c r="H26" s="35" t="s">
        <v>96</v>
      </c>
      <c r="I26" s="35"/>
    </row>
    <row r="27" spans="1:9" s="67" customFormat="1">
      <c r="A27" s="42" t="s">
        <v>97</v>
      </c>
      <c r="B27" s="26">
        <f>IF(SUM(B14:B25)=0,"",AVERAGE(B14:B25))</f>
        <v>1130.4166666666667</v>
      </c>
      <c r="C27" s="17" t="str">
        <f t="shared" ref="C27:H27" si="3">IF(SUM(C14:C25)=0,"",AVERAGE(C14:C25))</f>
        <v/>
      </c>
      <c r="D27" s="30">
        <f t="shared" si="3"/>
        <v>85262.333333333328</v>
      </c>
      <c r="E27" s="17">
        <f t="shared" si="3"/>
        <v>5990.8</v>
      </c>
      <c r="F27" s="17" t="str">
        <f t="shared" si="3"/>
        <v/>
      </c>
      <c r="G27" s="36">
        <f t="shared" si="3"/>
        <v>0.2023792755205307</v>
      </c>
      <c r="H27" s="36" t="e">
        <f t="shared" si="3"/>
        <v>#DIV/0!</v>
      </c>
      <c r="I27" s="36"/>
    </row>
    <row r="30" spans="1:9" ht="18.75">
      <c r="A30" s="108" t="s">
        <v>98</v>
      </c>
      <c r="B30" s="108"/>
      <c r="C30" s="108"/>
      <c r="D30" s="108"/>
      <c r="E30" s="108"/>
      <c r="F30" s="108"/>
      <c r="G30" s="108"/>
      <c r="H30" s="108"/>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65" orientation="portrait" horizontalDpi="4294967294" r:id="rId1"/>
  <headerFooter>
    <oddFooter>&amp;L&amp;A&amp;C&amp;D&amp;R&amp;P</oddFooter>
  </headerFooter>
  <rowBreaks count="2" manualBreakCount="2">
    <brk id="51" max="16383" man="1"/>
    <brk id="117" max="16383"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65B845B1D01D04B9A39D7891D10DD18" ma:contentTypeVersion="17" ma:contentTypeDescription="Crear nuevo documento." ma:contentTypeScope="" ma:versionID="e90579efb0e3f10fbb5694ccb929d6a8">
  <xsd:schema xmlns:xsd="http://www.w3.org/2001/XMLSchema" xmlns:xs="http://www.w3.org/2001/XMLSchema" xmlns:p="http://schemas.microsoft.com/office/2006/metadata/properties" xmlns:ns2="e8e21bb5-6507-4709-96df-60698ada359b" xmlns:ns3="8c1a0845-d76f-45df-a68f-a31234277092" targetNamespace="http://schemas.microsoft.com/office/2006/metadata/properties" ma:root="true" ma:fieldsID="d8c462f3831ad12d3909342cb0e0b89b" ns2:_="" ns3:_="">
    <xsd:import namespace="e8e21bb5-6507-4709-96df-60698ada359b"/>
    <xsd:import namespace="8c1a0845-d76f-45df-a68f-a3123427709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e21bb5-6507-4709-96df-60698ada35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526b8547-2968-49f4-998e-dc1b97ecf8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c1a0845-d76f-45df-a68f-a31234277092"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21ab5b0-cd03-4bf9-a9e1-8d3d5bb1a03c}" ma:internalName="TaxCatchAll" ma:showField="CatchAllData" ma:web="8c1a0845-d76f-45df-a68f-a312342770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C7B6B3-4673-40B8-8BF4-FF3F89E172FB}"/>
</file>

<file path=customXml/itemProps2.xml><?xml version="1.0" encoding="utf-8"?>
<ds:datastoreItem xmlns:ds="http://schemas.openxmlformats.org/officeDocument/2006/customXml" ds:itemID="{EE08FC0B-9C9E-4575-A339-9DF2B31DD33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dmendoza</dc:creator>
  <cp:keywords/>
  <dc:description/>
  <cp:lastModifiedBy>Hellen Patricia Chinchilla Guzman</cp:lastModifiedBy>
  <cp:revision/>
  <dcterms:created xsi:type="dcterms:W3CDTF">2009-10-20T13:50:35Z</dcterms:created>
  <dcterms:modified xsi:type="dcterms:W3CDTF">2023-01-24T16:24:30Z</dcterms:modified>
  <cp:category/>
  <cp:contentStatus/>
</cp:coreProperties>
</file>