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nube1.sharepoint.com/sites/GestindelaInformacin/Documentos compartidos/Ranking ODS/2024 datos 2022/03. Evidencias/"/>
    </mc:Choice>
  </mc:AlternateContent>
  <xr:revisionPtr revIDLastSave="44" documentId="13_ncr:1_{EC861D67-334C-414A-99D5-2B1DFB660FCB}" xr6:coauthVersionLast="47" xr6:coauthVersionMax="47" xr10:uidLastSave="{E83B6922-AA1D-47D2-A730-06CFD48DE717}"/>
  <bookViews>
    <workbookView xWindow="-120" yWindow="-120" windowWidth="20730" windowHeight="11160" xr2:uid="{C12F5F21-AAD7-469F-82F1-CB0B4824311A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2" i="1"/>
  <c r="G11" i="1"/>
  <c r="G10" i="1"/>
  <c r="D8" i="1"/>
  <c r="D7" i="1"/>
  <c r="H7" i="1" l="1"/>
  <c r="H8" i="1" s="1"/>
  <c r="G7" i="1"/>
  <c r="G8" i="1" s="1"/>
  <c r="F7" i="1" l="1"/>
  <c r="F8" i="1" s="1"/>
  <c r="E7" i="1"/>
  <c r="D12" i="1"/>
  <c r="D13" i="1"/>
  <c r="D14" i="1"/>
  <c r="E8" i="1" l="1"/>
  <c r="I8" i="1" s="1"/>
</calcChain>
</file>

<file path=xl/sharedStrings.xml><?xml version="1.0" encoding="utf-8"?>
<sst xmlns="http://schemas.openxmlformats.org/spreadsheetml/2006/main" count="22" uniqueCount="21">
  <si>
    <t>Sede</t>
  </si>
  <si>
    <t>Gasolina (L)</t>
  </si>
  <si>
    <t>Diesel (L)</t>
  </si>
  <si>
    <t>GLP (L)</t>
  </si>
  <si>
    <t>Electricidad (kWh)</t>
  </si>
  <si>
    <t>Energía solar (kWh)</t>
  </si>
  <si>
    <t>Total (GJ)</t>
  </si>
  <si>
    <t>Campus Tecnológico Central Cartago</t>
  </si>
  <si>
    <t>Campus Tecnológico Local San Carlos</t>
  </si>
  <si>
    <t>Campus Tecnológico Local San José</t>
  </si>
  <si>
    <t>Centro Académico de Limón</t>
  </si>
  <si>
    <t>Subtotal</t>
  </si>
  <si>
    <t>Poder calórico</t>
  </si>
  <si>
    <t>GJ/L</t>
  </si>
  <si>
    <t>MJ/L</t>
  </si>
  <si>
    <t>Gasolina</t>
  </si>
  <si>
    <t>Diesel</t>
  </si>
  <si>
    <t>Gas Licuado de Petróleo</t>
  </si>
  <si>
    <t>Electricidad (GJ/kWh)</t>
  </si>
  <si>
    <t>Renovable nacional</t>
  </si>
  <si>
    <t>Considerando % renovable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</si>
</sst>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1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14" xfId="0" applyBorder="1"/>
    <xf numFmtId="0" fontId="0" fillId="0" borderId="21" xfId="0" applyBorder="1"/>
    <xf numFmtId="0" fontId="1" fillId="0" borderId="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/>
    <xf numFmtId="0" fontId="0" fillId="0" borderId="3" xfId="0" applyBorder="1"/>
    <xf numFmtId="0" fontId="0" fillId="0" borderId="24" xfId="0" applyBorder="1"/>
    <xf numFmtId="0" fontId="1" fillId="0" borderId="2" xfId="0" applyFont="1" applyBorder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6" xfId="0" applyBorder="1"/>
    <xf numFmtId="0" fontId="0" fillId="0" borderId="2" xfId="0" applyBorder="1" applyAlignment="1">
      <alignment wrapText="1"/>
    </xf>
    <xf numFmtId="43" fontId="0" fillId="0" borderId="8" xfId="1" applyFont="1" applyFill="1" applyBorder="1" applyAlignment="1">
      <alignment horizontal="center" vertical="center"/>
    </xf>
    <xf numFmtId="43" fontId="0" fillId="0" borderId="9" xfId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11" xfId="1" applyFont="1" applyBorder="1" applyAlignment="1">
      <alignment horizontal="center" vertical="center"/>
    </xf>
    <xf numFmtId="43" fontId="0" fillId="0" borderId="13" xfId="1" applyFont="1" applyBorder="1" applyAlignment="1">
      <alignment horizontal="center" vertical="center"/>
    </xf>
    <xf numFmtId="43" fontId="0" fillId="0" borderId="14" xfId="1" applyFont="1" applyBorder="1" applyAlignment="1">
      <alignment horizontal="center" vertical="center"/>
    </xf>
    <xf numFmtId="43" fontId="1" fillId="0" borderId="16" xfId="1" applyFont="1" applyBorder="1" applyAlignment="1">
      <alignment horizontal="center" vertical="center"/>
    </xf>
    <xf numFmtId="43" fontId="1" fillId="0" borderId="17" xfId="1" applyFont="1" applyBorder="1" applyAlignment="1">
      <alignment horizontal="center" vertical="center"/>
    </xf>
    <xf numFmtId="43" fontId="1" fillId="0" borderId="5" xfId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3" fontId="0" fillId="0" borderId="0" xfId="0" applyNumberFormat="1"/>
    <xf numFmtId="9" fontId="0" fillId="0" borderId="0" xfId="2" applyFont="1"/>
    <xf numFmtId="43" fontId="0" fillId="0" borderId="1" xfId="0" applyNumberFormat="1" applyBorder="1"/>
    <xf numFmtId="9" fontId="1" fillId="2" borderId="0" xfId="2" applyFont="1" applyFill="1"/>
    <xf numFmtId="0" fontId="1" fillId="2" borderId="1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90B14-9186-4B88-9AB3-1DC04C24D91B}">
  <dimension ref="C1:I17"/>
  <sheetViews>
    <sheetView showGridLines="0" tabSelected="1" topLeftCell="B1" workbookViewId="0">
      <selection activeCell="J9" sqref="J9"/>
    </sheetView>
  </sheetViews>
  <sheetFormatPr baseColWidth="10" defaultColWidth="11.42578125" defaultRowHeight="15" x14ac:dyDescent="0.25"/>
  <cols>
    <col min="3" max="3" width="20.42578125" style="1" customWidth="1"/>
    <col min="4" max="4" width="11.42578125" bestFit="1" customWidth="1"/>
    <col min="5" max="6" width="10.42578125" bestFit="1" customWidth="1"/>
    <col min="7" max="7" width="12.85546875" bestFit="1" customWidth="1"/>
    <col min="8" max="8" width="18.42578125" bestFit="1" customWidth="1"/>
  </cols>
  <sheetData>
    <row r="1" spans="3:9" ht="15.75" thickBot="1" x14ac:dyDescent="0.3"/>
    <row r="2" spans="3:9" s="2" customFormat="1" ht="33.75" customHeight="1" thickBot="1" x14ac:dyDescent="0.3">
      <c r="C2" s="9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 t="s">
        <v>5</v>
      </c>
      <c r="I2" s="35" t="s">
        <v>6</v>
      </c>
    </row>
    <row r="3" spans="3:9" ht="30" x14ac:dyDescent="0.25">
      <c r="C3" s="3" t="s">
        <v>7</v>
      </c>
      <c r="D3" s="26">
        <v>10755.95</v>
      </c>
      <c r="E3" s="26">
        <v>52803.01</v>
      </c>
      <c r="F3" s="26">
        <v>19663.099999999999</v>
      </c>
      <c r="G3" s="26">
        <v>3798438</v>
      </c>
      <c r="H3" s="27">
        <v>408094</v>
      </c>
      <c r="I3" s="36"/>
    </row>
    <row r="4" spans="3:9" ht="30" x14ac:dyDescent="0.25">
      <c r="C4" s="4" t="s">
        <v>8</v>
      </c>
      <c r="D4" s="28">
        <v>2499</v>
      </c>
      <c r="E4" s="28">
        <v>19667</v>
      </c>
      <c r="F4" s="28">
        <v>35403</v>
      </c>
      <c r="G4" s="28"/>
      <c r="H4" s="29"/>
      <c r="I4" s="36"/>
    </row>
    <row r="5" spans="3:9" ht="30" x14ac:dyDescent="0.25">
      <c r="C5" s="4" t="s">
        <v>9</v>
      </c>
      <c r="D5" s="28">
        <v>357</v>
      </c>
      <c r="E5" s="28">
        <v>243</v>
      </c>
      <c r="F5" s="28"/>
      <c r="G5" s="28"/>
      <c r="H5" s="29"/>
      <c r="I5" s="36"/>
    </row>
    <row r="6" spans="3:9" ht="30.75" thickBot="1" x14ac:dyDescent="0.3">
      <c r="C6" s="5" t="s">
        <v>10</v>
      </c>
      <c r="D6" s="30">
        <v>841</v>
      </c>
      <c r="E6" s="30">
        <v>1739</v>
      </c>
      <c r="F6" s="30"/>
      <c r="G6" s="30"/>
      <c r="H6" s="31"/>
      <c r="I6" s="36"/>
    </row>
    <row r="7" spans="3:9" ht="15.75" thickBot="1" x14ac:dyDescent="0.3">
      <c r="C7" s="7" t="s">
        <v>11</v>
      </c>
      <c r="D7" s="32">
        <f>SUM(D3:D6)</f>
        <v>14452.95</v>
      </c>
      <c r="E7" s="32">
        <f>SUM(E3:E6)</f>
        <v>74452.010000000009</v>
      </c>
      <c r="F7" s="32">
        <f>SUM(F3:F6)</f>
        <v>55066.1</v>
      </c>
      <c r="G7" s="32">
        <f>SUM(G3:G6)</f>
        <v>3798438</v>
      </c>
      <c r="H7" s="33">
        <f>SUM(H3:H6)</f>
        <v>408094</v>
      </c>
      <c r="I7" s="37"/>
    </row>
    <row r="8" spans="3:9" ht="15.75" thickBot="1" x14ac:dyDescent="0.3">
      <c r="C8" s="6" t="s">
        <v>6</v>
      </c>
      <c r="D8" s="34">
        <f>D7*D12</f>
        <v>484.02929549999999</v>
      </c>
      <c r="E8" s="34">
        <f>E7*D13</f>
        <v>2802.3736564000005</v>
      </c>
      <c r="F8" s="34">
        <f>F7*D14</f>
        <v>1414.097448</v>
      </c>
      <c r="G8" s="32">
        <f>G7*D17</f>
        <v>13674.3768</v>
      </c>
      <c r="H8" s="32">
        <f>H7*D17</f>
        <v>1469.1384</v>
      </c>
      <c r="I8" s="8">
        <f>D8+E8+F8+G8</f>
        <v>18374.877199900002</v>
      </c>
    </row>
    <row r="9" spans="3:9" x14ac:dyDescent="0.25">
      <c r="G9" s="40">
        <f>G8*(99.3%)</f>
        <v>13578.656162400001</v>
      </c>
      <c r="H9" s="42" t="s">
        <v>19</v>
      </c>
    </row>
    <row r="10" spans="3:9" ht="15.75" thickBot="1" x14ac:dyDescent="0.3">
      <c r="G10" s="38">
        <f>G9+H8</f>
        <v>15047.7945624</v>
      </c>
    </row>
    <row r="11" spans="3:9" ht="15.75" thickBot="1" x14ac:dyDescent="0.3">
      <c r="C11" s="20" t="s">
        <v>12</v>
      </c>
      <c r="D11" s="16" t="s">
        <v>13</v>
      </c>
      <c r="E11" s="15" t="s">
        <v>14</v>
      </c>
      <c r="G11" s="41">
        <f>G10/I8</f>
        <v>0.81893306816123335</v>
      </c>
      <c r="H11" t="s">
        <v>20</v>
      </c>
    </row>
    <row r="12" spans="3:9" x14ac:dyDescent="0.25">
      <c r="C12" s="21" t="s">
        <v>15</v>
      </c>
      <c r="D12" s="17">
        <f>E12/1000</f>
        <v>3.3489999999999999E-2</v>
      </c>
      <c r="E12" s="14">
        <v>33.49</v>
      </c>
      <c r="G12" s="39">
        <f>+H8/I8</f>
        <v>7.9953644534179275E-2</v>
      </c>
    </row>
    <row r="13" spans="3:9" x14ac:dyDescent="0.25">
      <c r="C13" s="22" t="s">
        <v>16</v>
      </c>
      <c r="D13" s="18">
        <f t="shared" ref="D13:D14" si="0">E13/1000</f>
        <v>3.764E-2</v>
      </c>
      <c r="E13" s="12">
        <v>37.64</v>
      </c>
    </row>
    <row r="14" spans="3:9" ht="30.75" thickBot="1" x14ac:dyDescent="0.3">
      <c r="C14" s="23" t="s">
        <v>17</v>
      </c>
      <c r="D14" s="19">
        <f t="shared" si="0"/>
        <v>2.5680000000000001E-2</v>
      </c>
      <c r="E14" s="13">
        <v>25.68</v>
      </c>
    </row>
    <row r="16" spans="3:9" ht="15.75" thickBot="1" x14ac:dyDescent="0.3"/>
    <row r="17" spans="3:4" ht="15.75" thickBot="1" x14ac:dyDescent="0.3">
      <c r="C17" s="25" t="s">
        <v>18</v>
      </c>
      <c r="D17" s="24">
        <v>3.5999999999999999E-3</v>
      </c>
    </row>
  </sheetData>
  <mergeCells count="1">
    <mergeCell ref="I2:I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1a0845-d76f-45df-a68f-a31234277092" xsi:nil="true"/>
    <lcf76f155ced4ddcb4097134ff3c332f xmlns="e8e21bb5-6507-4709-96df-60698ada359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65B845B1D01D04B9A39D7891D10DD18" ma:contentTypeVersion="17" ma:contentTypeDescription="Crear nuevo documento." ma:contentTypeScope="" ma:versionID="e90579efb0e3f10fbb5694ccb929d6a8">
  <xsd:schema xmlns:xsd="http://www.w3.org/2001/XMLSchema" xmlns:xs="http://www.w3.org/2001/XMLSchema" xmlns:p="http://schemas.microsoft.com/office/2006/metadata/properties" xmlns:ns2="e8e21bb5-6507-4709-96df-60698ada359b" xmlns:ns3="8c1a0845-d76f-45df-a68f-a31234277092" targetNamespace="http://schemas.microsoft.com/office/2006/metadata/properties" ma:root="true" ma:fieldsID="d8c462f3831ad12d3909342cb0e0b89b" ns2:_="" ns3:_="">
    <xsd:import namespace="e8e21bb5-6507-4709-96df-60698ada359b"/>
    <xsd:import namespace="8c1a0845-d76f-45df-a68f-a312342770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21bb5-6507-4709-96df-60698ada35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526b8547-2968-49f4-998e-dc1b97ecf8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a0845-d76f-45df-a68f-a3123427709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21ab5b0-cd03-4bf9-a9e1-8d3d5bb1a03c}" ma:internalName="TaxCatchAll" ma:showField="CatchAllData" ma:web="8c1a0845-d76f-45df-a68f-a312342770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607514-C503-4CA9-B939-A26071346BA2}">
  <ds:schemaRefs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bb2b1fe5-25e4-46d5-961f-7ecbdb1e8e50"/>
    <ds:schemaRef ds:uri="http://schemas.microsoft.com/office/2006/documentManagement/types"/>
    <ds:schemaRef ds:uri="http://schemas.microsoft.com/office/infopath/2007/PartnerControls"/>
    <ds:schemaRef ds:uri="4c9de38e-7dce-4e15-807f-57f488f69dd3"/>
    <ds:schemaRef ds:uri="http://purl.org/dc/dcmitype/"/>
    <ds:schemaRef ds:uri="8c1a0845-d76f-45df-a68f-a31234277092"/>
    <ds:schemaRef ds:uri="e8e21bb5-6507-4709-96df-60698ada359b"/>
  </ds:schemaRefs>
</ds:datastoreItem>
</file>

<file path=customXml/itemProps2.xml><?xml version="1.0" encoding="utf-8"?>
<ds:datastoreItem xmlns:ds="http://schemas.openxmlformats.org/officeDocument/2006/customXml" ds:itemID="{CC2FAE57-51F3-499F-BBD1-C383629242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16D3D6-21A4-405C-9829-55D3617078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e21bb5-6507-4709-96df-60698ada359b"/>
    <ds:schemaRef ds:uri="8c1a0845-d76f-45df-a68f-a312342770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Instituto Tecnológico de Costa Rica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Mejias Elizondo</dc:creator>
  <cp:keywords/>
  <dc:description/>
  <cp:lastModifiedBy>Raquel Mejias Elizondo</cp:lastModifiedBy>
  <cp:revision/>
  <dcterms:created xsi:type="dcterms:W3CDTF">2021-11-08T16:49:57Z</dcterms:created>
  <dcterms:modified xsi:type="dcterms:W3CDTF">2023-10-10T17:08:56Z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0x010100E65B845B1D01D04B9A39D7891D10DD18</vt:lpwstr>
  </property>
  <property fmtid="{D5CDD505-2E9C-101B-9397-08002B2CF9AE}" pid="3" name="MediaServiceImageTags">
    <vt:lpwstr/>
  </property>
</Properties>
</file>